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J81" i="20"/>
  <c r="J77" i="20" s="1"/>
  <c r="I81" i="20"/>
  <c r="H81" i="20"/>
  <c r="G81" i="20"/>
  <c r="F81" i="20"/>
  <c r="F77" i="20" s="1"/>
  <c r="E81" i="20"/>
  <c r="M78" i="20"/>
  <c r="L78" i="20"/>
  <c r="L77" i="20" s="1"/>
  <c r="K78" i="20"/>
  <c r="J78" i="20"/>
  <c r="I78" i="20"/>
  <c r="H78" i="20"/>
  <c r="H77" i="20" s="1"/>
  <c r="G78" i="20"/>
  <c r="F78" i="20"/>
  <c r="E78" i="20"/>
  <c r="M77" i="20"/>
  <c r="I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F51" i="20" s="1"/>
  <c r="E68" i="20"/>
  <c r="M65" i="20"/>
  <c r="L65" i="20"/>
  <c r="L64" i="20" s="1"/>
  <c r="K65" i="20"/>
  <c r="K64" i="20" s="1"/>
  <c r="J65" i="20"/>
  <c r="I65" i="20"/>
  <c r="H65" i="20"/>
  <c r="H64" i="20" s="1"/>
  <c r="G65" i="20"/>
  <c r="G64" i="20" s="1"/>
  <c r="F65" i="20"/>
  <c r="E65" i="20"/>
  <c r="M64" i="20"/>
  <c r="I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J52" i="20" s="1"/>
  <c r="I56" i="20"/>
  <c r="H56" i="20"/>
  <c r="G56" i="20"/>
  <c r="F56" i="20"/>
  <c r="F52" i="20" s="1"/>
  <c r="E56" i="20"/>
  <c r="M53" i="20"/>
  <c r="L53" i="20"/>
  <c r="L52" i="20" s="1"/>
  <c r="L51" i="20" s="1"/>
  <c r="K53" i="20"/>
  <c r="J53" i="20"/>
  <c r="I53" i="20"/>
  <c r="H53" i="20"/>
  <c r="H52" i="20" s="1"/>
  <c r="H51" i="20" s="1"/>
  <c r="G53" i="20"/>
  <c r="F53" i="20"/>
  <c r="E53" i="20"/>
  <c r="M52" i="20"/>
  <c r="M51" i="20" s="1"/>
  <c r="I52" i="20"/>
  <c r="E52" i="20"/>
  <c r="J51" i="20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M4" i="20" s="1"/>
  <c r="M92" i="20" s="1"/>
  <c r="L5" i="20"/>
  <c r="K5" i="20"/>
  <c r="J5" i="20"/>
  <c r="I5" i="20"/>
  <c r="I4" i="20" s="1"/>
  <c r="H5" i="20"/>
  <c r="G5" i="20"/>
  <c r="F5" i="20"/>
  <c r="E5" i="20"/>
  <c r="E4" i="20" s="1"/>
  <c r="J4" i="20"/>
  <c r="J92" i="20" s="1"/>
  <c r="F4" i="20"/>
  <c r="M81" i="19"/>
  <c r="L81" i="19"/>
  <c r="K81" i="19"/>
  <c r="K77" i="19" s="1"/>
  <c r="J81" i="19"/>
  <c r="I81" i="19"/>
  <c r="H81" i="19"/>
  <c r="G81" i="19"/>
  <c r="G77" i="19" s="1"/>
  <c r="F81" i="19"/>
  <c r="E81" i="19"/>
  <c r="M78" i="19"/>
  <c r="M77" i="19" s="1"/>
  <c r="L78" i="19"/>
  <c r="K78" i="19"/>
  <c r="J78" i="19"/>
  <c r="I78" i="19"/>
  <c r="I77" i="19" s="1"/>
  <c r="H78" i="19"/>
  <c r="G78" i="19"/>
  <c r="F78" i="19"/>
  <c r="E78" i="19"/>
  <c r="E77" i="19" s="1"/>
  <c r="J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K64" i="19" s="1"/>
  <c r="J68" i="19"/>
  <c r="I68" i="19"/>
  <c r="H68" i="19"/>
  <c r="G68" i="19"/>
  <c r="G64" i="19" s="1"/>
  <c r="F68" i="19"/>
  <c r="E68" i="19"/>
  <c r="M65" i="19"/>
  <c r="M64" i="19" s="1"/>
  <c r="L65" i="19"/>
  <c r="L64" i="19" s="1"/>
  <c r="K65" i="19"/>
  <c r="J65" i="19"/>
  <c r="I65" i="19"/>
  <c r="I64" i="19" s="1"/>
  <c r="H65" i="19"/>
  <c r="H64" i="19" s="1"/>
  <c r="G65" i="19"/>
  <c r="F65" i="19"/>
  <c r="E65" i="19"/>
  <c r="E64" i="19" s="1"/>
  <c r="J64" i="19"/>
  <c r="F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K52" i="19" s="1"/>
  <c r="K51" i="19" s="1"/>
  <c r="J56" i="19"/>
  <c r="I56" i="19"/>
  <c r="H56" i="19"/>
  <c r="G56" i="19"/>
  <c r="G52" i="19" s="1"/>
  <c r="F56" i="19"/>
  <c r="E56" i="19"/>
  <c r="M53" i="19"/>
  <c r="M52" i="19" s="1"/>
  <c r="M51" i="19" s="1"/>
  <c r="L53" i="19"/>
  <c r="K53" i="19"/>
  <c r="J53" i="19"/>
  <c r="I53" i="19"/>
  <c r="I52" i="19" s="1"/>
  <c r="I51" i="19" s="1"/>
  <c r="H53" i="19"/>
  <c r="G53" i="19"/>
  <c r="F53" i="19"/>
  <c r="E53" i="19"/>
  <c r="E52" i="19" s="1"/>
  <c r="E51" i="19" s="1"/>
  <c r="J52" i="19"/>
  <c r="F52" i="19"/>
  <c r="G51" i="19"/>
  <c r="G92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L5" i="19"/>
  <c r="K5" i="19"/>
  <c r="J5" i="19"/>
  <c r="J4" i="19" s="1"/>
  <c r="I5" i="19"/>
  <c r="H5" i="19"/>
  <c r="G5" i="19"/>
  <c r="F5" i="19"/>
  <c r="F4" i="19" s="1"/>
  <c r="E5" i="19"/>
  <c r="K4" i="19"/>
  <c r="G4" i="19"/>
  <c r="M81" i="18"/>
  <c r="L81" i="18"/>
  <c r="L77" i="18" s="1"/>
  <c r="K81" i="18"/>
  <c r="J81" i="18"/>
  <c r="I81" i="18"/>
  <c r="H81" i="18"/>
  <c r="H77" i="18" s="1"/>
  <c r="G81" i="18"/>
  <c r="F81" i="18"/>
  <c r="E81" i="18"/>
  <c r="M78" i="18"/>
  <c r="L78" i="18"/>
  <c r="K78" i="18"/>
  <c r="J78" i="18"/>
  <c r="J77" i="18" s="1"/>
  <c r="I78" i="18"/>
  <c r="H78" i="18"/>
  <c r="G78" i="18"/>
  <c r="F78" i="18"/>
  <c r="F77" i="18" s="1"/>
  <c r="E78" i="18"/>
  <c r="K77" i="18"/>
  <c r="G77" i="18"/>
  <c r="M73" i="18"/>
  <c r="L73" i="18"/>
  <c r="L51" i="18" s="1"/>
  <c r="L92" i="18" s="1"/>
  <c r="K73" i="18"/>
  <c r="J73" i="18"/>
  <c r="I73" i="18"/>
  <c r="H73" i="18"/>
  <c r="G73" i="18"/>
  <c r="F73" i="18"/>
  <c r="E73" i="18"/>
  <c r="M68" i="18"/>
  <c r="L68" i="18"/>
  <c r="L64" i="18" s="1"/>
  <c r="K68" i="18"/>
  <c r="J68" i="18"/>
  <c r="I68" i="18"/>
  <c r="H68" i="18"/>
  <c r="H64" i="18" s="1"/>
  <c r="G68" i="18"/>
  <c r="F68" i="18"/>
  <c r="E68" i="18"/>
  <c r="M65" i="18"/>
  <c r="L65" i="18"/>
  <c r="K65" i="18"/>
  <c r="J65" i="18"/>
  <c r="J64" i="18" s="1"/>
  <c r="I65" i="18"/>
  <c r="H65" i="18"/>
  <c r="G65" i="18"/>
  <c r="F65" i="18"/>
  <c r="F64" i="18" s="1"/>
  <c r="E65" i="18"/>
  <c r="K64" i="18"/>
  <c r="G64" i="18"/>
  <c r="M59" i="18"/>
  <c r="L59" i="18"/>
  <c r="K59" i="18"/>
  <c r="J59" i="18"/>
  <c r="I59" i="18"/>
  <c r="H59" i="18"/>
  <c r="H51" i="18" s="1"/>
  <c r="G59" i="18"/>
  <c r="F59" i="18"/>
  <c r="E59" i="18"/>
  <c r="M56" i="18"/>
  <c r="L56" i="18"/>
  <c r="L52" i="18" s="1"/>
  <c r="K56" i="18"/>
  <c r="J56" i="18"/>
  <c r="I56" i="18"/>
  <c r="H56" i="18"/>
  <c r="H52" i="18" s="1"/>
  <c r="G56" i="18"/>
  <c r="F56" i="18"/>
  <c r="E56" i="18"/>
  <c r="M53" i="18"/>
  <c r="L53" i="18"/>
  <c r="K53" i="18"/>
  <c r="J53" i="18"/>
  <c r="J52" i="18" s="1"/>
  <c r="I53" i="18"/>
  <c r="H53" i="18"/>
  <c r="G53" i="18"/>
  <c r="F53" i="18"/>
  <c r="F52" i="18" s="1"/>
  <c r="E53" i="18"/>
  <c r="K52" i="18"/>
  <c r="K51" i="18" s="1"/>
  <c r="G52" i="18"/>
  <c r="M47" i="18"/>
  <c r="L47" i="18"/>
  <c r="K47" i="18"/>
  <c r="J47" i="18"/>
  <c r="I47" i="18"/>
  <c r="H47" i="18"/>
  <c r="G47" i="18"/>
  <c r="F47" i="18"/>
  <c r="E47" i="18"/>
  <c r="M8" i="18"/>
  <c r="L8" i="18"/>
  <c r="K8" i="18"/>
  <c r="J8" i="18"/>
  <c r="I8" i="18"/>
  <c r="H8" i="18"/>
  <c r="G8" i="18"/>
  <c r="F8" i="18"/>
  <c r="E8" i="18"/>
  <c r="M5" i="18"/>
  <c r="L5" i="18"/>
  <c r="K5" i="18"/>
  <c r="K4" i="18" s="1"/>
  <c r="K92" i="18" s="1"/>
  <c r="J5" i="18"/>
  <c r="I5" i="18"/>
  <c r="H5" i="18"/>
  <c r="G5" i="18"/>
  <c r="G4" i="18" s="1"/>
  <c r="F5" i="18"/>
  <c r="E5" i="18"/>
  <c r="L4" i="18"/>
  <c r="H4" i="18"/>
  <c r="H92" i="18" s="1"/>
  <c r="M81" i="17"/>
  <c r="M77" i="17" s="1"/>
  <c r="L81" i="17"/>
  <c r="K81" i="17"/>
  <c r="J81" i="17"/>
  <c r="I81" i="17"/>
  <c r="I77" i="17" s="1"/>
  <c r="H81" i="17"/>
  <c r="G81" i="17"/>
  <c r="F81" i="17"/>
  <c r="E81" i="17"/>
  <c r="E77" i="17" s="1"/>
  <c r="M78" i="17"/>
  <c r="L78" i="17"/>
  <c r="K78" i="17"/>
  <c r="K77" i="17" s="1"/>
  <c r="J78" i="17"/>
  <c r="J77" i="17" s="1"/>
  <c r="I78" i="17"/>
  <c r="H78" i="17"/>
  <c r="G78" i="17"/>
  <c r="G77" i="17" s="1"/>
  <c r="F78" i="17"/>
  <c r="F77" i="17" s="1"/>
  <c r="E78" i="17"/>
  <c r="L77" i="17"/>
  <c r="H77" i="17"/>
  <c r="M73" i="17"/>
  <c r="L73" i="17"/>
  <c r="K73" i="17"/>
  <c r="J73" i="17"/>
  <c r="I73" i="17"/>
  <c r="H73" i="17"/>
  <c r="G73" i="17"/>
  <c r="F73" i="17"/>
  <c r="E73" i="17"/>
  <c r="M68" i="17"/>
  <c r="M64" i="17" s="1"/>
  <c r="L68" i="17"/>
  <c r="K68" i="17"/>
  <c r="J68" i="17"/>
  <c r="I68" i="17"/>
  <c r="I64" i="17" s="1"/>
  <c r="H68" i="17"/>
  <c r="G68" i="17"/>
  <c r="F68" i="17"/>
  <c r="E68" i="17"/>
  <c r="E64" i="17" s="1"/>
  <c r="M65" i="17"/>
  <c r="L65" i="17"/>
  <c r="K65" i="17"/>
  <c r="K64" i="17" s="1"/>
  <c r="J65" i="17"/>
  <c r="I65" i="17"/>
  <c r="H65" i="17"/>
  <c r="G65" i="17"/>
  <c r="G64" i="17" s="1"/>
  <c r="F65" i="17"/>
  <c r="E65" i="17"/>
  <c r="L64" i="17"/>
  <c r="H64" i="17"/>
  <c r="M59" i="17"/>
  <c r="M51" i="17" s="1"/>
  <c r="L59" i="17"/>
  <c r="K59" i="17"/>
  <c r="J59" i="17"/>
  <c r="I59" i="17"/>
  <c r="H59" i="17"/>
  <c r="G59" i="17"/>
  <c r="F59" i="17"/>
  <c r="E59" i="17"/>
  <c r="M56" i="17"/>
  <c r="M52" i="17" s="1"/>
  <c r="L56" i="17"/>
  <c r="K56" i="17"/>
  <c r="J56" i="17"/>
  <c r="I56" i="17"/>
  <c r="I52" i="17" s="1"/>
  <c r="I51" i="17" s="1"/>
  <c r="H56" i="17"/>
  <c r="G56" i="17"/>
  <c r="F56" i="17"/>
  <c r="E56" i="17"/>
  <c r="E52" i="17" s="1"/>
  <c r="M53" i="17"/>
  <c r="L53" i="17"/>
  <c r="K53" i="17"/>
  <c r="K52" i="17" s="1"/>
  <c r="J53" i="17"/>
  <c r="I53" i="17"/>
  <c r="H53" i="17"/>
  <c r="G53" i="17"/>
  <c r="G52" i="17" s="1"/>
  <c r="F53" i="17"/>
  <c r="E53" i="17"/>
  <c r="L52" i="17"/>
  <c r="L51" i="17" s="1"/>
  <c r="H52" i="17"/>
  <c r="E51" i="17"/>
  <c r="M47" i="17"/>
  <c r="L47" i="17"/>
  <c r="K47" i="17"/>
  <c r="J47" i="17"/>
  <c r="I47" i="17"/>
  <c r="H47" i="17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L5" i="17"/>
  <c r="L4" i="17" s="1"/>
  <c r="L92" i="17" s="1"/>
  <c r="K5" i="17"/>
  <c r="J5" i="17"/>
  <c r="I5" i="17"/>
  <c r="H5" i="17"/>
  <c r="H4" i="17" s="1"/>
  <c r="G5" i="17"/>
  <c r="F5" i="17"/>
  <c r="E5" i="17"/>
  <c r="M4" i="17"/>
  <c r="I4" i="17"/>
  <c r="E4" i="17"/>
  <c r="E92" i="17" s="1"/>
  <c r="M81" i="16"/>
  <c r="L81" i="16"/>
  <c r="K81" i="16"/>
  <c r="J81" i="16"/>
  <c r="J77" i="16" s="1"/>
  <c r="I81" i="16"/>
  <c r="H81" i="16"/>
  <c r="G81" i="16"/>
  <c r="F81" i="16"/>
  <c r="F77" i="16" s="1"/>
  <c r="E81" i="16"/>
  <c r="M78" i="16"/>
  <c r="L78" i="16"/>
  <c r="L77" i="16" s="1"/>
  <c r="K78" i="16"/>
  <c r="K77" i="16" s="1"/>
  <c r="J78" i="16"/>
  <c r="I78" i="16"/>
  <c r="H78" i="16"/>
  <c r="H77" i="16" s="1"/>
  <c r="G78" i="16"/>
  <c r="G77" i="16" s="1"/>
  <c r="F78" i="16"/>
  <c r="E78" i="16"/>
  <c r="M77" i="16"/>
  <c r="I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J64" i="16" s="1"/>
  <c r="I68" i="16"/>
  <c r="H68" i="16"/>
  <c r="G68" i="16"/>
  <c r="F68" i="16"/>
  <c r="F64" i="16" s="1"/>
  <c r="E68" i="16"/>
  <c r="M65" i="16"/>
  <c r="L65" i="16"/>
  <c r="L64" i="16" s="1"/>
  <c r="K65" i="16"/>
  <c r="J65" i="16"/>
  <c r="I65" i="16"/>
  <c r="H65" i="16"/>
  <c r="H64" i="16" s="1"/>
  <c r="G65" i="16"/>
  <c r="F65" i="16"/>
  <c r="E65" i="16"/>
  <c r="M64" i="16"/>
  <c r="I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J52" i="16" s="1"/>
  <c r="J51" i="16" s="1"/>
  <c r="I56" i="16"/>
  <c r="H56" i="16"/>
  <c r="G56" i="16"/>
  <c r="F56" i="16"/>
  <c r="F52" i="16" s="1"/>
  <c r="F51" i="16" s="1"/>
  <c r="E56" i="16"/>
  <c r="M53" i="16"/>
  <c r="L53" i="16"/>
  <c r="L52" i="16" s="1"/>
  <c r="K53" i="16"/>
  <c r="K52" i="16" s="1"/>
  <c r="J53" i="16"/>
  <c r="I53" i="16"/>
  <c r="H53" i="16"/>
  <c r="H52" i="16" s="1"/>
  <c r="G53" i="16"/>
  <c r="G52" i="16" s="1"/>
  <c r="F53" i="16"/>
  <c r="E53" i="16"/>
  <c r="M52" i="16"/>
  <c r="I52" i="16"/>
  <c r="I51" i="16" s="1"/>
  <c r="E52" i="16"/>
  <c r="E51" i="16" s="1"/>
  <c r="M47" i="16"/>
  <c r="L47" i="16"/>
  <c r="K47" i="16"/>
  <c r="J47" i="16"/>
  <c r="I47" i="16"/>
  <c r="H47" i="16"/>
  <c r="G47" i="16"/>
  <c r="F47" i="16"/>
  <c r="E47" i="16"/>
  <c r="M8" i="16"/>
  <c r="L8" i="16"/>
  <c r="K8" i="16"/>
  <c r="J8" i="16"/>
  <c r="I8" i="16"/>
  <c r="H8" i="16"/>
  <c r="G8" i="16"/>
  <c r="F8" i="16"/>
  <c r="E8" i="16"/>
  <c r="M5" i="16"/>
  <c r="M4" i="16" s="1"/>
  <c r="L5" i="16"/>
  <c r="K5" i="16"/>
  <c r="J5" i="16"/>
  <c r="I5" i="16"/>
  <c r="I4" i="16" s="1"/>
  <c r="H5" i="16"/>
  <c r="G5" i="16"/>
  <c r="F5" i="16"/>
  <c r="E5" i="16"/>
  <c r="E4" i="16" s="1"/>
  <c r="J4" i="16"/>
  <c r="J92" i="16" s="1"/>
  <c r="F4" i="16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K10" i="15"/>
  <c r="K9" i="15" s="1"/>
  <c r="K40" i="15" s="1"/>
  <c r="J10" i="15"/>
  <c r="J9" i="15" s="1"/>
  <c r="I10" i="15"/>
  <c r="H10" i="15"/>
  <c r="G10" i="15"/>
  <c r="G9" i="15" s="1"/>
  <c r="G40" i="15" s="1"/>
  <c r="F10" i="15"/>
  <c r="F9" i="15" s="1"/>
  <c r="E10" i="15"/>
  <c r="M9" i="15"/>
  <c r="L9" i="15"/>
  <c r="I9" i="15"/>
  <c r="H9" i="15"/>
  <c r="E9" i="15"/>
  <c r="M4" i="15"/>
  <c r="M40" i="15" s="1"/>
  <c r="L4" i="15"/>
  <c r="K4" i="15"/>
  <c r="J4" i="15"/>
  <c r="I4" i="15"/>
  <c r="I40" i="15" s="1"/>
  <c r="H4" i="15"/>
  <c r="G4" i="15"/>
  <c r="F4" i="15"/>
  <c r="E4" i="15"/>
  <c r="E40" i="15" s="1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J4" i="13"/>
  <c r="I4" i="13"/>
  <c r="I26" i="13" s="1"/>
  <c r="H4" i="13"/>
  <c r="G4" i="13"/>
  <c r="F4" i="13"/>
  <c r="E4" i="13"/>
  <c r="E26" i="13" s="1"/>
  <c r="D4" i="13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J26" i="11" s="1"/>
  <c r="I8" i="11"/>
  <c r="H8" i="11"/>
  <c r="G8" i="11"/>
  <c r="F8" i="11"/>
  <c r="F26" i="11" s="1"/>
  <c r="E8" i="11"/>
  <c r="D8" i="11"/>
  <c r="C8" i="11"/>
  <c r="K4" i="11"/>
  <c r="K26" i="11" s="1"/>
  <c r="J4" i="11"/>
  <c r="I4" i="11"/>
  <c r="I26" i="11" s="1"/>
  <c r="H4" i="11"/>
  <c r="G4" i="11"/>
  <c r="G26" i="11" s="1"/>
  <c r="F4" i="1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H26" i="9" s="1"/>
  <c r="G8" i="9"/>
  <c r="F8" i="9"/>
  <c r="E8" i="9"/>
  <c r="D8" i="9"/>
  <c r="D26" i="9" s="1"/>
  <c r="C8" i="9"/>
  <c r="K4" i="9"/>
  <c r="K26" i="9" s="1"/>
  <c r="J4" i="9"/>
  <c r="I4" i="9"/>
  <c r="I26" i="9" s="1"/>
  <c r="H4" i="9"/>
  <c r="G4" i="9"/>
  <c r="G26" i="9" s="1"/>
  <c r="F4" i="9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H4" i="7"/>
  <c r="G4" i="7"/>
  <c r="G26" i="7" s="1"/>
  <c r="F4" i="7"/>
  <c r="E4" i="7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I4" i="4"/>
  <c r="I26" i="4" s="1"/>
  <c r="H4" i="4"/>
  <c r="H26" i="4" s="1"/>
  <c r="G4" i="4"/>
  <c r="F4" i="4"/>
  <c r="E4" i="4"/>
  <c r="E26" i="4" s="1"/>
  <c r="D4" i="4"/>
  <c r="D26" i="4" s="1"/>
  <c r="C4" i="4"/>
  <c r="C26" i="4" s="1"/>
  <c r="F92" i="20" l="1"/>
  <c r="I92" i="17"/>
  <c r="K92" i="19"/>
  <c r="F92" i="16"/>
  <c r="M92" i="17"/>
  <c r="E92" i="20"/>
  <c r="F26" i="4"/>
  <c r="J26" i="4"/>
  <c r="C26" i="13"/>
  <c r="G26" i="13"/>
  <c r="K26" i="13"/>
  <c r="F40" i="15"/>
  <c r="J40" i="15"/>
  <c r="H4" i="16"/>
  <c r="H92" i="16" s="1"/>
  <c r="L4" i="16"/>
  <c r="G4" i="16"/>
  <c r="K4" i="16"/>
  <c r="M51" i="16"/>
  <c r="M92" i="16" s="1"/>
  <c r="H51" i="16"/>
  <c r="L51" i="16"/>
  <c r="E52" i="18"/>
  <c r="I52" i="18"/>
  <c r="I51" i="18" s="1"/>
  <c r="M52" i="18"/>
  <c r="E4" i="19"/>
  <c r="E92" i="19" s="1"/>
  <c r="I4" i="19"/>
  <c r="I92" i="19" s="1"/>
  <c r="M4" i="19"/>
  <c r="M92" i="19" s="1"/>
  <c r="H4" i="19"/>
  <c r="L4" i="19"/>
  <c r="H77" i="19"/>
  <c r="L77" i="19"/>
  <c r="E51" i="20"/>
  <c r="G26" i="4"/>
  <c r="K26" i="4"/>
  <c r="E26" i="7"/>
  <c r="I26" i="7"/>
  <c r="D26" i="13"/>
  <c r="H26" i="13"/>
  <c r="E92" i="16"/>
  <c r="I92" i="16"/>
  <c r="G64" i="16"/>
  <c r="K64" i="16"/>
  <c r="K51" i="16" s="1"/>
  <c r="F52" i="17"/>
  <c r="J52" i="17"/>
  <c r="F51" i="18"/>
  <c r="J51" i="18"/>
  <c r="E64" i="18"/>
  <c r="I64" i="18"/>
  <c r="M64" i="18"/>
  <c r="F92" i="19"/>
  <c r="F51" i="19"/>
  <c r="I51" i="20"/>
  <c r="G52" i="20"/>
  <c r="G51" i="20" s="1"/>
  <c r="K52" i="20"/>
  <c r="K51" i="20" s="1"/>
  <c r="G77" i="20"/>
  <c r="K77" i="20"/>
  <c r="G51" i="16"/>
  <c r="I92" i="20"/>
  <c r="F26" i="7"/>
  <c r="J26" i="7"/>
  <c r="H40" i="15"/>
  <c r="L40" i="15"/>
  <c r="G4" i="17"/>
  <c r="K4" i="17"/>
  <c r="K92" i="17" s="1"/>
  <c r="F4" i="17"/>
  <c r="J4" i="17"/>
  <c r="H51" i="17"/>
  <c r="H92" i="17" s="1"/>
  <c r="G51" i="17"/>
  <c r="K51" i="17"/>
  <c r="F64" i="17"/>
  <c r="J64" i="17"/>
  <c r="F4" i="18"/>
  <c r="F92" i="18" s="1"/>
  <c r="J4" i="18"/>
  <c r="E4" i="18"/>
  <c r="I4" i="18"/>
  <c r="M4" i="18"/>
  <c r="G51" i="18"/>
  <c r="G92" i="18" s="1"/>
  <c r="E77" i="18"/>
  <c r="I77" i="18"/>
  <c r="M77" i="18"/>
  <c r="J51" i="19"/>
  <c r="J92" i="19" s="1"/>
  <c r="H52" i="19"/>
  <c r="H51" i="19" s="1"/>
  <c r="L52" i="19"/>
  <c r="L51" i="19" s="1"/>
  <c r="H4" i="20"/>
  <c r="H92" i="20" s="1"/>
  <c r="L4" i="20"/>
  <c r="L92" i="20" s="1"/>
  <c r="G4" i="20"/>
  <c r="K4" i="20"/>
  <c r="K92" i="20" s="1"/>
  <c r="I92" i="18" l="1"/>
  <c r="G92" i="17"/>
  <c r="E51" i="18"/>
  <c r="K92" i="16"/>
  <c r="G92" i="20"/>
  <c r="E92" i="18"/>
  <c r="J92" i="17"/>
  <c r="J51" i="17"/>
  <c r="L92" i="19"/>
  <c r="G92" i="16"/>
  <c r="J92" i="18"/>
  <c r="F92" i="17"/>
  <c r="F51" i="17"/>
  <c r="H92" i="19"/>
  <c r="M51" i="18"/>
  <c r="M92" i="18" s="1"/>
  <c r="L92" i="16"/>
</calcChain>
</file>

<file path=xl/sharedStrings.xml><?xml version="1.0" encoding="utf-8"?>
<sst xmlns="http://schemas.openxmlformats.org/spreadsheetml/2006/main" count="7835" uniqueCount="174">
  <si>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</si>
  <si>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</si>
  <si>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</si>
  <si>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</si>
  <si>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</si>
  <si>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</si>
  <si>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</si>
  <si>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</si>
  <si>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</si>
  <si>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</si>
  <si>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</si>
  <si>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</si>
  <si>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</si>
  <si>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</si>
  <si>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</si>
  <si>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</si>
  <si>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</si>
  <si>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</si>
  <si>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</si>
  <si>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</si>
  <si>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</si>
  <si>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</si>
  <si>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</si>
  <si>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</si>
  <si>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</si>
  <si>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</si>
  <si>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</si>
  <si>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</si>
  <si>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</si>
  <si>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</si>
  <si>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</si>
  <si>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</si>
  <si>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</si>
  <si>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</si>
  <si>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</si>
  <si>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</si>
  <si>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</si>
  <si>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</si>
  <si>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</si>
  <si>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</si>
  <si>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</si>
  <si>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</si>
  <si>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</si>
  <si>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</si>
  <si>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</si>
  <si>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</si>
  <si>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</si>
  <si>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</si>
  <si>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</si>
  <si>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</si>
  <si>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</si>
  <si>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</si>
  <si>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</si>
  <si>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</si>
  <si>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</si>
  <si>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</si>
  <si>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</si>
  <si>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</si>
  <si>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</si>
  <si>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</si>
  <si>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</si>
  <si>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</si>
  <si>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</si>
  <si>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</si>
  <si>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</si>
  <si>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</si>
  <si>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</si>
  <si>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</si>
  <si>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</si>
  <si>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</si>
  <si>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</si>
  <si>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</si>
  <si>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</si>
  <si>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</si>
  <si>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</si>
  <si>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</si>
  <si>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</si>
  <si>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</si>
  <si>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</si>
  <si>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</si>
  <si>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</si>
  <si>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</si>
  <si>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</si>
  <si>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</si>
  <si>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</si>
  <si>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</si>
  <si>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</si>
  <si>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</si>
  <si>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</si>
  <si>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</si>
  <si>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</si>
  <si>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</si>
  <si>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</si>
  <si>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</si>
  <si>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</si>
  <si>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</si>
  <si>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</si>
  <si>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</si>
  <si>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</si>
  <si>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</si>
  <si>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</si>
  <si>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</si>
  <si>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</si>
  <si>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</si>
  <si>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</si>
  <si>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</si>
  <si>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</si>
  <si>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</si>
  <si>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</si>
  <si>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</si>
  <si>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</si>
  <si>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</si>
  <si>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</si>
  <si>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</si>
  <si>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</si>
  <si>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</si>
  <si>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</si>
  <si>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</si>
  <si>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</si>
  <si>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</si>
  <si>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</si>
  <si>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</si>
  <si>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2014/15</t>
  </si>
  <si>
    <t>2016/17</t>
  </si>
  <si>
    <t>2015/16</t>
  </si>
  <si>
    <t>2013/14</t>
  </si>
  <si>
    <t>2012/13</t>
  </si>
  <si>
    <t>Table B.1: Specification of receipts: Local Government And Traditional Affairs</t>
  </si>
  <si>
    <t>Table B.2: Payments and estimates by economic classification: Local Government And Traditional Affairs</t>
  </si>
  <si>
    <t>Table B.2: Payments and estimates by economic classification: Administration</t>
  </si>
  <si>
    <t>Table B.2: Payments and estimates by economic classification: Local Governance</t>
  </si>
  <si>
    <t>Table B.2: Payments and estimates by economic classification: Development And Planning</t>
  </si>
  <si>
    <t>Table B.2: Payments and estimates by economic classification: Traditional Affairs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</si>
  <si>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</si>
  <si>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</si>
  <si>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</si>
  <si>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</si>
  <si>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</si>
  <si>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</si>
  <si>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</si>
  <si>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Local Governance</t>
  </si>
  <si>
    <t>3. Development And Planning</t>
  </si>
  <si>
    <t>4. Traditional Affairs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</si>
  <si>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</si>
  <si>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</si>
  <si>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</si>
  <si>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</si>
  <si>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</si>
  <si>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</si>
  <si>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Services</t>
  </si>
  <si>
    <t>1. Municipal Administration</t>
  </si>
  <si>
    <t>2. Municipal Finance</t>
  </si>
  <si>
    <t>3. Public Participation</t>
  </si>
  <si>
    <t>4. Municipal Performance Monitoring, Reporting And Evaluation</t>
  </si>
  <si>
    <t>1. Spatial Planning</t>
  </si>
  <si>
    <t>2. Ledp</t>
  </si>
  <si>
    <t>3. Municipal Infrastructure</t>
  </si>
  <si>
    <t>4. Disaster Management</t>
  </si>
  <si>
    <t>5. Ldp</t>
  </si>
  <si>
    <t>6. Land Use Management</t>
  </si>
  <si>
    <t>1. Traditional Leadership Support</t>
  </si>
  <si>
    <t>2010/11</t>
  </si>
  <si>
    <t>2011/12</t>
  </si>
  <si>
    <t>Table 9.2 : Summary of departmental receipts collection</t>
  </si>
  <si>
    <t>Table 9.3: Summary of payments and estimates by programme: Local Government And Traditional Affairs</t>
  </si>
  <si>
    <t>Table 9.4: Summary of provincial payments and estimates by economic classification: Local Government And Traditional Affairs</t>
  </si>
  <si>
    <t>Table 9.6: Summary of payments and estimates by sub-programme: Administration</t>
  </si>
  <si>
    <t>Table 9.7: Summary of payments and estimates by economic classification: Administration</t>
  </si>
  <si>
    <t>Table 9.8: Summary of payments and estimates by sub-programme: Local Governance</t>
  </si>
  <si>
    <t>Table 9.9: Summary of payments and estimates by economic classification: Local Governance</t>
  </si>
  <si>
    <t>Table 9.10: Summary of payments and estimates by sub-programme: Development And Planning</t>
  </si>
  <si>
    <t>Table 9.11: Summary of payments and estimates by economic classification: Development And Planning</t>
  </si>
  <si>
    <t>Table 9.12: Summary of payments and estimates by sub-programme: Traditional Affairs</t>
  </si>
  <si>
    <t>Table 9.13: Summary of payments and estimates by economic classification: Traditional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</si>
</sst>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951</v>
      </c>
      <c r="D9" s="33">
        <v>1183</v>
      </c>
      <c r="E9" s="33">
        <v>301</v>
      </c>
      <c r="F9" s="32">
        <v>947</v>
      </c>
      <c r="G9" s="33">
        <v>947</v>
      </c>
      <c r="H9" s="34">
        <v>947</v>
      </c>
      <c r="I9" s="33">
        <v>384</v>
      </c>
      <c r="J9" s="33">
        <v>564</v>
      </c>
      <c r="K9" s="33">
        <v>574.89199999999994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0</v>
      </c>
      <c r="D14" s="36">
        <v>0</v>
      </c>
      <c r="E14" s="36">
        <v>0</v>
      </c>
      <c r="F14" s="35">
        <v>400</v>
      </c>
      <c r="G14" s="36">
        <v>400</v>
      </c>
      <c r="H14" s="37">
        <v>400</v>
      </c>
      <c r="I14" s="36">
        <v>410</v>
      </c>
      <c r="J14" s="36">
        <v>420</v>
      </c>
      <c r="K14" s="36">
        <v>437.26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951</v>
      </c>
      <c r="D15" s="61">
        <f t="shared" ref="D15:K15" si="1">SUM(D5:D14)</f>
        <v>1183</v>
      </c>
      <c r="E15" s="61">
        <f t="shared" si="1"/>
        <v>301</v>
      </c>
      <c r="F15" s="62">
        <f t="shared" si="1"/>
        <v>1347</v>
      </c>
      <c r="G15" s="61">
        <f t="shared" si="1"/>
        <v>1347</v>
      </c>
      <c r="H15" s="63">
        <f t="shared" si="1"/>
        <v>1347</v>
      </c>
      <c r="I15" s="61">
        <f t="shared" si="1"/>
        <v>794</v>
      </c>
      <c r="J15" s="61">
        <f t="shared" si="1"/>
        <v>984</v>
      </c>
      <c r="K15" s="61">
        <f t="shared" si="1"/>
        <v>1012.1519999999999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  <c r="Z3" s="54" t="s">
        <v>32</v>
      </c>
    </row>
    <row r="4" spans="1:27" s="14" customFormat="1" ht="12.75" customHeight="1" x14ac:dyDescent="0.25">
      <c r="A4" s="25"/>
      <c r="B4" s="56" t="s">
        <v>160</v>
      </c>
      <c r="C4" s="33">
        <v>77953</v>
      </c>
      <c r="D4" s="33">
        <v>82340.449890000004</v>
      </c>
      <c r="E4" s="33">
        <v>93704</v>
      </c>
      <c r="F4" s="27">
        <v>95703</v>
      </c>
      <c r="G4" s="28">
        <v>112826</v>
      </c>
      <c r="H4" s="29">
        <v>115826</v>
      </c>
      <c r="I4" s="33">
        <v>112600</v>
      </c>
      <c r="J4" s="33">
        <v>130109</v>
      </c>
      <c r="K4" s="33">
        <v>134982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77953</v>
      </c>
      <c r="D19" s="46">
        <f t="shared" ref="D19:K19" si="1">SUM(D4:D18)</f>
        <v>82340.449890000004</v>
      </c>
      <c r="E19" s="46">
        <f t="shared" si="1"/>
        <v>93704</v>
      </c>
      <c r="F19" s="47">
        <f t="shared" si="1"/>
        <v>95703</v>
      </c>
      <c r="G19" s="46">
        <f t="shared" si="1"/>
        <v>112826</v>
      </c>
      <c r="H19" s="48">
        <f t="shared" si="1"/>
        <v>115826</v>
      </c>
      <c r="I19" s="46">
        <f t="shared" si="1"/>
        <v>112600</v>
      </c>
      <c r="J19" s="46">
        <f t="shared" si="1"/>
        <v>130109</v>
      </c>
      <c r="K19" s="46">
        <f t="shared" si="1"/>
        <v>134982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</row>
    <row r="4" spans="1:27" s="23" customFormat="1" ht="12.75" customHeight="1" x14ac:dyDescent="0.25">
      <c r="A4" s="18"/>
      <c r="B4" s="19" t="s">
        <v>6</v>
      </c>
      <c r="C4" s="20">
        <f>SUM(C5:C7)</f>
        <v>56206</v>
      </c>
      <c r="D4" s="20">
        <f t="shared" ref="D4:K4" si="0">SUM(D5:D7)</f>
        <v>57898.27610000001</v>
      </c>
      <c r="E4" s="20">
        <f t="shared" si="0"/>
        <v>75651</v>
      </c>
      <c r="F4" s="21">
        <f t="shared" si="0"/>
        <v>73536</v>
      </c>
      <c r="G4" s="20">
        <f t="shared" si="0"/>
        <v>78857</v>
      </c>
      <c r="H4" s="22">
        <f t="shared" si="0"/>
        <v>78936</v>
      </c>
      <c r="I4" s="20">
        <f t="shared" si="0"/>
        <v>70947</v>
      </c>
      <c r="J4" s="20">
        <f t="shared" si="0"/>
        <v>85276</v>
      </c>
      <c r="K4" s="20">
        <f t="shared" si="0"/>
        <v>84564.728000000003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37484</v>
      </c>
      <c r="D5" s="28">
        <v>41947.075530000002</v>
      </c>
      <c r="E5" s="28">
        <v>50413</v>
      </c>
      <c r="F5" s="27">
        <v>55117</v>
      </c>
      <c r="G5" s="28">
        <v>53117</v>
      </c>
      <c r="H5" s="29">
        <v>53117</v>
      </c>
      <c r="I5" s="28">
        <v>56939</v>
      </c>
      <c r="J5" s="28">
        <v>60014</v>
      </c>
      <c r="K5" s="29">
        <v>63194.741999999998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18722</v>
      </c>
      <c r="D6" s="33">
        <v>15951.20057000001</v>
      </c>
      <c r="E6" s="33">
        <v>25238</v>
      </c>
      <c r="F6" s="32">
        <v>18419</v>
      </c>
      <c r="G6" s="33">
        <v>25740</v>
      </c>
      <c r="H6" s="34">
        <v>25819</v>
      </c>
      <c r="I6" s="33">
        <v>14008</v>
      </c>
      <c r="J6" s="33">
        <v>25262</v>
      </c>
      <c r="K6" s="34">
        <v>21369.985999999997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12099</v>
      </c>
      <c r="D8" s="20">
        <f t="shared" ref="D8:K8" si="1">SUM(D9:D15)</f>
        <v>14117</v>
      </c>
      <c r="E8" s="20">
        <f t="shared" si="1"/>
        <v>16415.970839999998</v>
      </c>
      <c r="F8" s="21">
        <f t="shared" si="1"/>
        <v>14669</v>
      </c>
      <c r="G8" s="20">
        <f t="shared" si="1"/>
        <v>14669</v>
      </c>
      <c r="H8" s="22">
        <f t="shared" si="1"/>
        <v>14669</v>
      </c>
      <c r="I8" s="20">
        <f t="shared" si="1"/>
        <v>18150</v>
      </c>
      <c r="J8" s="20">
        <f t="shared" si="1"/>
        <v>18330</v>
      </c>
      <c r="K8" s="20">
        <f t="shared" si="1"/>
        <v>19157.95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653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12099</v>
      </c>
      <c r="D14" s="33">
        <v>13986</v>
      </c>
      <c r="E14" s="33">
        <v>15346.186459999999</v>
      </c>
      <c r="F14" s="32">
        <v>14559</v>
      </c>
      <c r="G14" s="33">
        <v>14559</v>
      </c>
      <c r="H14" s="34">
        <v>14559</v>
      </c>
      <c r="I14" s="33">
        <v>18000</v>
      </c>
      <c r="J14" s="33">
        <v>18180</v>
      </c>
      <c r="K14" s="34">
        <v>19000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131</v>
      </c>
      <c r="E15" s="36">
        <v>416.78438</v>
      </c>
      <c r="F15" s="35">
        <v>110</v>
      </c>
      <c r="G15" s="36">
        <v>110</v>
      </c>
      <c r="H15" s="37">
        <v>110</v>
      </c>
      <c r="I15" s="36">
        <v>150</v>
      </c>
      <c r="J15" s="36">
        <v>150</v>
      </c>
      <c r="K15" s="37">
        <v>157.94999999999999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9648</v>
      </c>
      <c r="D16" s="20">
        <f t="shared" ref="D16:K16" si="2">SUM(D17:D23)</f>
        <v>10325.173790000001</v>
      </c>
      <c r="E16" s="20">
        <f t="shared" si="2"/>
        <v>1637</v>
      </c>
      <c r="F16" s="21">
        <f t="shared" si="2"/>
        <v>7498</v>
      </c>
      <c r="G16" s="20">
        <f t="shared" si="2"/>
        <v>19300</v>
      </c>
      <c r="H16" s="22">
        <f t="shared" si="2"/>
        <v>22221</v>
      </c>
      <c r="I16" s="20">
        <f t="shared" si="2"/>
        <v>23503</v>
      </c>
      <c r="J16" s="20">
        <f t="shared" si="2"/>
        <v>26503</v>
      </c>
      <c r="K16" s="20">
        <f t="shared" si="2"/>
        <v>31259.355</v>
      </c>
    </row>
    <row r="17" spans="1:11" s="14" customFormat="1" ht="12.75" customHeight="1" x14ac:dyDescent="0.25">
      <c r="A17" s="25"/>
      <c r="B17" s="26" t="s">
        <v>22</v>
      </c>
      <c r="C17" s="27">
        <v>3077</v>
      </c>
      <c r="D17" s="28">
        <v>10033</v>
      </c>
      <c r="E17" s="28">
        <v>1241</v>
      </c>
      <c r="F17" s="27">
        <v>7468</v>
      </c>
      <c r="G17" s="28">
        <v>13520</v>
      </c>
      <c r="H17" s="29">
        <v>12500</v>
      </c>
      <c r="I17" s="28">
        <v>23468</v>
      </c>
      <c r="J17" s="28">
        <v>26468</v>
      </c>
      <c r="K17" s="29">
        <v>31023</v>
      </c>
    </row>
    <row r="18" spans="1:11" s="14" customFormat="1" ht="12.75" customHeight="1" x14ac:dyDescent="0.25">
      <c r="A18" s="25"/>
      <c r="B18" s="26" t="s">
        <v>23</v>
      </c>
      <c r="C18" s="32">
        <v>6571</v>
      </c>
      <c r="D18" s="33">
        <v>292.17379</v>
      </c>
      <c r="E18" s="33">
        <v>396</v>
      </c>
      <c r="F18" s="32">
        <v>30</v>
      </c>
      <c r="G18" s="33">
        <v>5780</v>
      </c>
      <c r="H18" s="34">
        <v>9721</v>
      </c>
      <c r="I18" s="33">
        <v>35</v>
      </c>
      <c r="J18" s="33">
        <v>35</v>
      </c>
      <c r="K18" s="34">
        <v>236.35499999999999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77953</v>
      </c>
      <c r="D26" s="46">
        <f t="shared" ref="D26:K26" si="3">+D4+D8+D16+D24</f>
        <v>82340.449890000018</v>
      </c>
      <c r="E26" s="46">
        <f t="shared" si="3"/>
        <v>93703.970839999994</v>
      </c>
      <c r="F26" s="47">
        <f t="shared" si="3"/>
        <v>95703</v>
      </c>
      <c r="G26" s="46">
        <f t="shared" si="3"/>
        <v>112826</v>
      </c>
      <c r="H26" s="48">
        <f t="shared" si="3"/>
        <v>115826</v>
      </c>
      <c r="I26" s="46">
        <f t="shared" si="3"/>
        <v>112600</v>
      </c>
      <c r="J26" s="46">
        <f t="shared" si="3"/>
        <v>130109</v>
      </c>
      <c r="K26" s="46">
        <f t="shared" si="3"/>
        <v>134982.033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161</v>
      </c>
      <c r="F3" s="17" t="s">
        <v>162</v>
      </c>
      <c r="G3" s="17" t="s">
        <v>126</v>
      </c>
      <c r="H3" s="173" t="s">
        <v>125</v>
      </c>
      <c r="I3" s="174"/>
      <c r="J3" s="175"/>
      <c r="K3" s="17" t="s">
        <v>122</v>
      </c>
      <c r="L3" s="17" t="s">
        <v>124</v>
      </c>
      <c r="M3" s="17" t="s">
        <v>123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951</v>
      </c>
      <c r="F9" s="72">
        <f t="shared" ref="F9:M9" si="1">F10+F19</f>
        <v>1183</v>
      </c>
      <c r="G9" s="72">
        <f t="shared" si="1"/>
        <v>301</v>
      </c>
      <c r="H9" s="73">
        <f t="shared" si="1"/>
        <v>947</v>
      </c>
      <c r="I9" s="72">
        <f t="shared" si="1"/>
        <v>947</v>
      </c>
      <c r="J9" s="74">
        <f t="shared" si="1"/>
        <v>947</v>
      </c>
      <c r="K9" s="72">
        <f t="shared" si="1"/>
        <v>384</v>
      </c>
      <c r="L9" s="72">
        <f t="shared" si="1"/>
        <v>564</v>
      </c>
      <c r="M9" s="72">
        <f t="shared" si="1"/>
        <v>574.89199999999994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951</v>
      </c>
      <c r="F10" s="100">
        <f t="shared" ref="F10:M10" si="2">SUM(F11:F13)</f>
        <v>0</v>
      </c>
      <c r="G10" s="100">
        <f t="shared" si="2"/>
        <v>251</v>
      </c>
      <c r="H10" s="101">
        <f t="shared" si="2"/>
        <v>215</v>
      </c>
      <c r="I10" s="100">
        <f t="shared" si="2"/>
        <v>215</v>
      </c>
      <c r="J10" s="102">
        <f t="shared" si="2"/>
        <v>215</v>
      </c>
      <c r="K10" s="100">
        <f t="shared" si="2"/>
        <v>212</v>
      </c>
      <c r="L10" s="100">
        <f t="shared" si="2"/>
        <v>216</v>
      </c>
      <c r="M10" s="100">
        <f t="shared" si="2"/>
        <v>227.44799999999998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951</v>
      </c>
      <c r="F12" s="86">
        <v>0</v>
      </c>
      <c r="G12" s="86">
        <v>246</v>
      </c>
      <c r="H12" s="87">
        <v>210</v>
      </c>
      <c r="I12" s="86">
        <v>210</v>
      </c>
      <c r="J12" s="88">
        <v>210</v>
      </c>
      <c r="K12" s="86">
        <v>209</v>
      </c>
      <c r="L12" s="86">
        <v>212</v>
      </c>
      <c r="M12" s="86">
        <v>223.23599999999999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5</v>
      </c>
      <c r="H13" s="87">
        <v>5</v>
      </c>
      <c r="I13" s="86">
        <v>5</v>
      </c>
      <c r="J13" s="88">
        <v>5</v>
      </c>
      <c r="K13" s="86">
        <v>3</v>
      </c>
      <c r="L13" s="86">
        <v>4</v>
      </c>
      <c r="M13" s="86">
        <v>4.2119999999999997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5</v>
      </c>
      <c r="I15" s="79">
        <v>5</v>
      </c>
      <c r="J15" s="81">
        <v>5</v>
      </c>
      <c r="K15" s="79">
        <v>3</v>
      </c>
      <c r="L15" s="79">
        <v>4</v>
      </c>
      <c r="M15" s="81">
        <v>4.2119999999999997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1183</v>
      </c>
      <c r="G19" s="100">
        <v>50</v>
      </c>
      <c r="H19" s="101">
        <v>732</v>
      </c>
      <c r="I19" s="100">
        <v>732</v>
      </c>
      <c r="J19" s="102">
        <v>732</v>
      </c>
      <c r="K19" s="100">
        <v>172</v>
      </c>
      <c r="L19" s="100">
        <v>348</v>
      </c>
      <c r="M19" s="100">
        <v>347.44399999999996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0</v>
      </c>
      <c r="F39" s="72">
        <v>0</v>
      </c>
      <c r="G39" s="72">
        <v>0</v>
      </c>
      <c r="H39" s="73">
        <v>400</v>
      </c>
      <c r="I39" s="72">
        <v>400</v>
      </c>
      <c r="J39" s="74">
        <v>400</v>
      </c>
      <c r="K39" s="72">
        <v>410</v>
      </c>
      <c r="L39" s="72">
        <v>420</v>
      </c>
      <c r="M39" s="72">
        <v>437.26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951</v>
      </c>
      <c r="F40" s="46">
        <f t="shared" ref="F40:M40" si="6">F4+F9+F21+F29+F31+F36+F39</f>
        <v>1183</v>
      </c>
      <c r="G40" s="46">
        <f t="shared" si="6"/>
        <v>301</v>
      </c>
      <c r="H40" s="47">
        <f t="shared" si="6"/>
        <v>1347</v>
      </c>
      <c r="I40" s="46">
        <f t="shared" si="6"/>
        <v>1347</v>
      </c>
      <c r="J40" s="48">
        <f t="shared" si="6"/>
        <v>1347</v>
      </c>
      <c r="K40" s="46">
        <f t="shared" si="6"/>
        <v>794</v>
      </c>
      <c r="L40" s="46">
        <f t="shared" si="6"/>
        <v>984</v>
      </c>
      <c r="M40" s="46">
        <f t="shared" si="6"/>
        <v>1012.1519999999999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161</v>
      </c>
      <c r="F3" s="17" t="s">
        <v>162</v>
      </c>
      <c r="G3" s="17" t="s">
        <v>126</v>
      </c>
      <c r="H3" s="173" t="s">
        <v>125</v>
      </c>
      <c r="I3" s="174"/>
      <c r="J3" s="175"/>
      <c r="K3" s="17" t="s">
        <v>122</v>
      </c>
      <c r="L3" s="17" t="s">
        <v>124</v>
      </c>
      <c r="M3" s="17" t="s">
        <v>123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209752</v>
      </c>
      <c r="F4" s="72">
        <f t="shared" ref="F4:M4" si="0">F5+F8+F47</f>
        <v>224242.32680000004</v>
      </c>
      <c r="G4" s="72">
        <f t="shared" si="0"/>
        <v>265303</v>
      </c>
      <c r="H4" s="73">
        <f t="shared" si="0"/>
        <v>345519</v>
      </c>
      <c r="I4" s="72">
        <f t="shared" si="0"/>
        <v>298308</v>
      </c>
      <c r="J4" s="74">
        <f t="shared" si="0"/>
        <v>297759</v>
      </c>
      <c r="K4" s="72">
        <f t="shared" si="0"/>
        <v>308347</v>
      </c>
      <c r="L4" s="72">
        <f t="shared" si="0"/>
        <v>344677.94199999998</v>
      </c>
      <c r="M4" s="72">
        <f t="shared" si="0"/>
        <v>369071.99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165899</v>
      </c>
      <c r="F5" s="100">
        <f t="shared" ref="F5:M5" si="1">SUM(F6:F7)</f>
        <v>182171.80168000003</v>
      </c>
      <c r="G5" s="100">
        <f t="shared" si="1"/>
        <v>210676</v>
      </c>
      <c r="H5" s="101">
        <f t="shared" si="1"/>
        <v>235032</v>
      </c>
      <c r="I5" s="100">
        <f t="shared" si="1"/>
        <v>230093</v>
      </c>
      <c r="J5" s="102">
        <f t="shared" si="1"/>
        <v>230092</v>
      </c>
      <c r="K5" s="100">
        <f t="shared" si="1"/>
        <v>246649</v>
      </c>
      <c r="L5" s="100">
        <f t="shared" si="1"/>
        <v>259968.21399999998</v>
      </c>
      <c r="M5" s="100">
        <f t="shared" si="1"/>
        <v>273788.94199999998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148363</v>
      </c>
      <c r="F6" s="79">
        <v>155781.87754000002</v>
      </c>
      <c r="G6" s="79">
        <v>181895</v>
      </c>
      <c r="H6" s="80">
        <v>206833</v>
      </c>
      <c r="I6" s="79">
        <v>201894</v>
      </c>
      <c r="J6" s="81">
        <v>201304</v>
      </c>
      <c r="K6" s="79">
        <v>217034</v>
      </c>
      <c r="L6" s="79">
        <v>228192.33499999999</v>
      </c>
      <c r="M6" s="79">
        <v>240497.32899999997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17536</v>
      </c>
      <c r="F7" s="93">
        <v>26389.924140000003</v>
      </c>
      <c r="G7" s="93">
        <v>28781</v>
      </c>
      <c r="H7" s="94">
        <v>28199</v>
      </c>
      <c r="I7" s="93">
        <v>28199</v>
      </c>
      <c r="J7" s="95">
        <v>28788</v>
      </c>
      <c r="K7" s="93">
        <v>29615</v>
      </c>
      <c r="L7" s="93">
        <v>31775.879000000001</v>
      </c>
      <c r="M7" s="93">
        <v>33291.612999999998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43709.647559999998</v>
      </c>
      <c r="F8" s="100">
        <f t="shared" ref="F8:M8" si="2">SUM(F9:F46)</f>
        <v>42070.525120000013</v>
      </c>
      <c r="G8" s="100">
        <f t="shared" si="2"/>
        <v>54627</v>
      </c>
      <c r="H8" s="101">
        <f t="shared" si="2"/>
        <v>110487</v>
      </c>
      <c r="I8" s="100">
        <f t="shared" si="2"/>
        <v>68215</v>
      </c>
      <c r="J8" s="102">
        <f t="shared" si="2"/>
        <v>67667</v>
      </c>
      <c r="K8" s="100">
        <f t="shared" si="2"/>
        <v>61698</v>
      </c>
      <c r="L8" s="100">
        <f t="shared" si="2"/>
        <v>84709.727999999988</v>
      </c>
      <c r="M8" s="100">
        <f t="shared" si="2"/>
        <v>95283.047999999995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3820.9</v>
      </c>
      <c r="F9" s="79">
        <v>279.43366999999995</v>
      </c>
      <c r="G9" s="79">
        <v>131</v>
      </c>
      <c r="H9" s="80">
        <v>33</v>
      </c>
      <c r="I9" s="79">
        <v>33</v>
      </c>
      <c r="J9" s="81">
        <v>59</v>
      </c>
      <c r="K9" s="79">
        <v>30</v>
      </c>
      <c r="L9" s="79">
        <v>121</v>
      </c>
      <c r="M9" s="79">
        <v>127.413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762.8</v>
      </c>
      <c r="F10" s="86">
        <v>1037.92482</v>
      </c>
      <c r="G10" s="86">
        <v>521</v>
      </c>
      <c r="H10" s="87">
        <v>420</v>
      </c>
      <c r="I10" s="86">
        <v>520</v>
      </c>
      <c r="J10" s="88">
        <v>806</v>
      </c>
      <c r="K10" s="86">
        <v>468</v>
      </c>
      <c r="L10" s="86">
        <v>692.28599999999994</v>
      </c>
      <c r="M10" s="86">
        <v>728.65219999999988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169</v>
      </c>
      <c r="F11" s="86">
        <v>471.30172999999996</v>
      </c>
      <c r="G11" s="86">
        <v>202</v>
      </c>
      <c r="H11" s="87">
        <v>50</v>
      </c>
      <c r="I11" s="86">
        <v>50</v>
      </c>
      <c r="J11" s="88">
        <v>126</v>
      </c>
      <c r="K11" s="86">
        <v>71</v>
      </c>
      <c r="L11" s="86">
        <v>93.322000000000003</v>
      </c>
      <c r="M11" s="86">
        <v>353.18699999999995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2796</v>
      </c>
      <c r="F12" s="86">
        <v>6.9</v>
      </c>
      <c r="G12" s="86">
        <v>5772</v>
      </c>
      <c r="H12" s="87">
        <v>5376</v>
      </c>
      <c r="I12" s="86">
        <v>5376</v>
      </c>
      <c r="J12" s="88">
        <v>5207</v>
      </c>
      <c r="K12" s="86">
        <v>4443</v>
      </c>
      <c r="L12" s="86">
        <v>9822</v>
      </c>
      <c r="M12" s="86">
        <v>10310.565999999999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330</v>
      </c>
      <c r="F13" s="86">
        <v>286.87484000000001</v>
      </c>
      <c r="G13" s="86">
        <v>435</v>
      </c>
      <c r="H13" s="87">
        <v>74</v>
      </c>
      <c r="I13" s="86">
        <v>74</v>
      </c>
      <c r="J13" s="88">
        <v>224</v>
      </c>
      <c r="K13" s="86">
        <v>250</v>
      </c>
      <c r="L13" s="86">
        <v>-0.26800000000000068</v>
      </c>
      <c r="M13" s="86">
        <v>431.71779600000002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988</v>
      </c>
      <c r="F14" s="86">
        <v>1971.2030600000007</v>
      </c>
      <c r="G14" s="86">
        <v>1706</v>
      </c>
      <c r="H14" s="87">
        <v>505</v>
      </c>
      <c r="I14" s="86">
        <v>535</v>
      </c>
      <c r="J14" s="88">
        <v>1761</v>
      </c>
      <c r="K14" s="86">
        <v>559</v>
      </c>
      <c r="L14" s="86">
        <v>659.63400000000001</v>
      </c>
      <c r="M14" s="86">
        <v>1384.0509999999999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4090</v>
      </c>
      <c r="F15" s="86">
        <v>4293.65643</v>
      </c>
      <c r="G15" s="86">
        <v>904</v>
      </c>
      <c r="H15" s="87">
        <v>4068</v>
      </c>
      <c r="I15" s="86">
        <v>4068</v>
      </c>
      <c r="J15" s="88">
        <v>2088</v>
      </c>
      <c r="K15" s="86">
        <v>4412</v>
      </c>
      <c r="L15" s="86">
        <v>5457.7020000000002</v>
      </c>
      <c r="M15" s="86">
        <v>7614.7640000000001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-26.1</v>
      </c>
      <c r="F16" s="86">
        <v>0</v>
      </c>
      <c r="G16" s="86">
        <v>2484</v>
      </c>
      <c r="H16" s="87">
        <v>0</v>
      </c>
      <c r="I16" s="86">
        <v>0</v>
      </c>
      <c r="J16" s="88">
        <v>500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7345</v>
      </c>
      <c r="F17" s="86">
        <v>11242.570390000001</v>
      </c>
      <c r="G17" s="86">
        <v>6557</v>
      </c>
      <c r="H17" s="87">
        <v>81838</v>
      </c>
      <c r="I17" s="86">
        <v>37412</v>
      </c>
      <c r="J17" s="88">
        <v>19347</v>
      </c>
      <c r="K17" s="86">
        <v>28430</v>
      </c>
      <c r="L17" s="86">
        <v>33080</v>
      </c>
      <c r="M17" s="86">
        <v>26046.239999999998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-2805</v>
      </c>
      <c r="F18" s="86">
        <v>13.798</v>
      </c>
      <c r="G18" s="86">
        <v>0</v>
      </c>
      <c r="H18" s="87">
        <v>981</v>
      </c>
      <c r="I18" s="86">
        <v>916</v>
      </c>
      <c r="J18" s="88">
        <v>240</v>
      </c>
      <c r="K18" s="86">
        <v>1537</v>
      </c>
      <c r="L18" s="86">
        <v>1580</v>
      </c>
      <c r="M18" s="86">
        <v>1413.7399999999998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328</v>
      </c>
      <c r="F21" s="86">
        <v>85.526100000000014</v>
      </c>
      <c r="G21" s="86">
        <v>585</v>
      </c>
      <c r="H21" s="87">
        <v>500</v>
      </c>
      <c r="I21" s="86">
        <v>500</v>
      </c>
      <c r="J21" s="88">
        <v>4230</v>
      </c>
      <c r="K21" s="86">
        <v>857</v>
      </c>
      <c r="L21" s="86">
        <v>536</v>
      </c>
      <c r="M21" s="86">
        <v>1564.4079999999999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100</v>
      </c>
      <c r="F22" s="86">
        <v>35.5</v>
      </c>
      <c r="G22" s="86">
        <v>325</v>
      </c>
      <c r="H22" s="87">
        <v>385</v>
      </c>
      <c r="I22" s="86">
        <v>785</v>
      </c>
      <c r="J22" s="88">
        <v>633</v>
      </c>
      <c r="K22" s="86">
        <v>2660</v>
      </c>
      <c r="L22" s="86">
        <v>3028.268</v>
      </c>
      <c r="M22" s="86">
        <v>3188.766204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5510</v>
      </c>
      <c r="H25" s="87">
        <v>2449</v>
      </c>
      <c r="I25" s="86">
        <v>3865</v>
      </c>
      <c r="J25" s="88">
        <v>4679</v>
      </c>
      <c r="K25" s="86">
        <v>2683</v>
      </c>
      <c r="L25" s="86">
        <v>3168</v>
      </c>
      <c r="M25" s="86">
        <v>4978.9039999999995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54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50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131</v>
      </c>
      <c r="F29" s="86">
        <v>121.46713000000001</v>
      </c>
      <c r="G29" s="86">
        <v>133</v>
      </c>
      <c r="H29" s="87">
        <v>139</v>
      </c>
      <c r="I29" s="86">
        <v>139</v>
      </c>
      <c r="J29" s="88">
        <v>226</v>
      </c>
      <c r="K29" s="86">
        <v>123</v>
      </c>
      <c r="L29" s="86">
        <v>226.13800000000001</v>
      </c>
      <c r="M29" s="86">
        <v>917.50099999999998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173.75844000000001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16</v>
      </c>
      <c r="F33" s="86">
        <v>42.231050000000003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109</v>
      </c>
      <c r="F37" s="86">
        <v>1161.1688399999998</v>
      </c>
      <c r="G37" s="86">
        <v>411</v>
      </c>
      <c r="H37" s="87">
        <v>326</v>
      </c>
      <c r="I37" s="86">
        <v>326</v>
      </c>
      <c r="J37" s="88">
        <v>90</v>
      </c>
      <c r="K37" s="86">
        <v>590</v>
      </c>
      <c r="L37" s="86">
        <v>701.09199999999998</v>
      </c>
      <c r="M37" s="86">
        <v>1740.9939999999997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754</v>
      </c>
      <c r="F38" s="86">
        <v>1101.08548</v>
      </c>
      <c r="G38" s="86">
        <v>1943</v>
      </c>
      <c r="H38" s="87">
        <v>1135</v>
      </c>
      <c r="I38" s="86">
        <v>1135</v>
      </c>
      <c r="J38" s="88">
        <v>2151</v>
      </c>
      <c r="K38" s="86">
        <v>1238</v>
      </c>
      <c r="L38" s="86">
        <v>1529.876</v>
      </c>
      <c r="M38" s="86">
        <v>2972.3139999999999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3071</v>
      </c>
      <c r="F39" s="86">
        <v>1724.42608</v>
      </c>
      <c r="G39" s="86">
        <v>2303</v>
      </c>
      <c r="H39" s="87">
        <v>1821</v>
      </c>
      <c r="I39" s="86">
        <v>2321</v>
      </c>
      <c r="J39" s="88">
        <v>3448</v>
      </c>
      <c r="K39" s="86">
        <v>1904</v>
      </c>
      <c r="L39" s="86">
        <v>2247</v>
      </c>
      <c r="M39" s="86">
        <v>5591.7909999999993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4.6500000000000004</v>
      </c>
      <c r="G40" s="86">
        <v>75</v>
      </c>
      <c r="H40" s="87">
        <v>0</v>
      </c>
      <c r="I40" s="86">
        <v>0</v>
      </c>
      <c r="J40" s="88">
        <v>126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</v>
      </c>
      <c r="F41" s="86">
        <v>51.447499999999998</v>
      </c>
      <c r="G41" s="86">
        <v>1350</v>
      </c>
      <c r="H41" s="87">
        <v>95</v>
      </c>
      <c r="I41" s="86">
        <v>95</v>
      </c>
      <c r="J41" s="88">
        <v>55</v>
      </c>
      <c r="K41" s="86">
        <v>109</v>
      </c>
      <c r="L41" s="86">
        <v>128</v>
      </c>
      <c r="M41" s="86">
        <v>-22.216000000000008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6905</v>
      </c>
      <c r="F42" s="86">
        <v>15022.76070000001</v>
      </c>
      <c r="G42" s="86">
        <v>14908</v>
      </c>
      <c r="H42" s="87">
        <v>6055</v>
      </c>
      <c r="I42" s="86">
        <v>6590</v>
      </c>
      <c r="J42" s="88">
        <v>17661</v>
      </c>
      <c r="K42" s="86">
        <v>7930</v>
      </c>
      <c r="L42" s="86">
        <v>18033.031999999999</v>
      </c>
      <c r="M42" s="86">
        <v>21640.525999999998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11743.047559999999</v>
      </c>
      <c r="F43" s="86">
        <v>1957.9898700000062</v>
      </c>
      <c r="G43" s="86">
        <v>1520</v>
      </c>
      <c r="H43" s="87">
        <v>2276</v>
      </c>
      <c r="I43" s="86">
        <v>2276</v>
      </c>
      <c r="J43" s="88">
        <v>1535</v>
      </c>
      <c r="K43" s="86">
        <v>2466</v>
      </c>
      <c r="L43" s="86">
        <v>2600</v>
      </c>
      <c r="M43" s="86">
        <v>2740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2138</v>
      </c>
      <c r="F44" s="86">
        <v>560.76658999999995</v>
      </c>
      <c r="G44" s="86">
        <v>6163</v>
      </c>
      <c r="H44" s="87">
        <v>1465</v>
      </c>
      <c r="I44" s="86">
        <v>614</v>
      </c>
      <c r="J44" s="88">
        <v>1356</v>
      </c>
      <c r="K44" s="86">
        <v>83</v>
      </c>
      <c r="L44" s="86">
        <v>99.046000000000006</v>
      </c>
      <c r="M44" s="86">
        <v>105.488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552</v>
      </c>
      <c r="F45" s="86">
        <v>424.08440000000002</v>
      </c>
      <c r="G45" s="86">
        <v>579</v>
      </c>
      <c r="H45" s="87">
        <v>496</v>
      </c>
      <c r="I45" s="86">
        <v>585</v>
      </c>
      <c r="J45" s="88">
        <v>723</v>
      </c>
      <c r="K45" s="86">
        <v>855</v>
      </c>
      <c r="L45" s="86">
        <v>907.599999999994</v>
      </c>
      <c r="M45" s="86">
        <v>1454.2407999999989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384</v>
      </c>
      <c r="F46" s="93">
        <v>0</v>
      </c>
      <c r="G46" s="93">
        <v>46</v>
      </c>
      <c r="H46" s="94">
        <v>0</v>
      </c>
      <c r="I46" s="93">
        <v>0</v>
      </c>
      <c r="J46" s="95">
        <v>342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143.35244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143.35244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91785</v>
      </c>
      <c r="F51" s="72">
        <f t="shared" ref="F51:M51" si="4">F52+F59+F62+F63+F64+F72+F73</f>
        <v>85070</v>
      </c>
      <c r="G51" s="72">
        <f t="shared" si="4"/>
        <v>77006.970839999994</v>
      </c>
      <c r="H51" s="73">
        <f t="shared" si="4"/>
        <v>77539</v>
      </c>
      <c r="I51" s="72">
        <f t="shared" si="4"/>
        <v>310539</v>
      </c>
      <c r="J51" s="74">
        <f t="shared" si="4"/>
        <v>288087</v>
      </c>
      <c r="K51" s="72">
        <f t="shared" si="4"/>
        <v>247694</v>
      </c>
      <c r="L51" s="72">
        <f t="shared" si="4"/>
        <v>225069</v>
      </c>
      <c r="M51" s="72">
        <f t="shared" si="4"/>
        <v>237923.72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78725</v>
      </c>
      <c r="F52" s="79">
        <f t="shared" ref="F52:M52" si="5">F53+F56</f>
        <v>70600</v>
      </c>
      <c r="G52" s="79">
        <f t="shared" si="5"/>
        <v>60000</v>
      </c>
      <c r="H52" s="80">
        <f t="shared" si="5"/>
        <v>62600</v>
      </c>
      <c r="I52" s="79">
        <f t="shared" si="5"/>
        <v>295600</v>
      </c>
      <c r="J52" s="81">
        <f t="shared" si="5"/>
        <v>272600</v>
      </c>
      <c r="K52" s="79">
        <f t="shared" si="5"/>
        <v>64440</v>
      </c>
      <c r="L52" s="79">
        <f t="shared" si="5"/>
        <v>71157</v>
      </c>
      <c r="M52" s="79">
        <f t="shared" si="5"/>
        <v>75239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78725</v>
      </c>
      <c r="F56" s="100">
        <f t="shared" ref="F56:M56" si="7">SUM(F57:F58)</f>
        <v>70600</v>
      </c>
      <c r="G56" s="100">
        <f t="shared" si="7"/>
        <v>60000</v>
      </c>
      <c r="H56" s="101">
        <f t="shared" si="7"/>
        <v>62600</v>
      </c>
      <c r="I56" s="100">
        <f t="shared" si="7"/>
        <v>295600</v>
      </c>
      <c r="J56" s="102">
        <f t="shared" si="7"/>
        <v>272600</v>
      </c>
      <c r="K56" s="100">
        <f t="shared" si="7"/>
        <v>64440</v>
      </c>
      <c r="L56" s="100">
        <f t="shared" si="7"/>
        <v>71157</v>
      </c>
      <c r="M56" s="100">
        <f t="shared" si="7"/>
        <v>75239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78725</v>
      </c>
      <c r="F57" s="79">
        <v>70600</v>
      </c>
      <c r="G57" s="79">
        <v>60000</v>
      </c>
      <c r="H57" s="80">
        <v>62600</v>
      </c>
      <c r="I57" s="79">
        <v>295600</v>
      </c>
      <c r="J57" s="81">
        <v>272600</v>
      </c>
      <c r="K57" s="79">
        <v>64440</v>
      </c>
      <c r="L57" s="79">
        <v>71157</v>
      </c>
      <c r="M57" s="79">
        <v>75239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653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653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653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12099</v>
      </c>
      <c r="F72" s="86">
        <v>13986</v>
      </c>
      <c r="G72" s="86">
        <v>15346.186459999999</v>
      </c>
      <c r="H72" s="87">
        <v>14559</v>
      </c>
      <c r="I72" s="86">
        <v>14559</v>
      </c>
      <c r="J72" s="88">
        <v>14559</v>
      </c>
      <c r="K72" s="86">
        <v>18000</v>
      </c>
      <c r="L72" s="86">
        <v>18180</v>
      </c>
      <c r="M72" s="86">
        <v>19000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961</v>
      </c>
      <c r="F73" s="86">
        <f t="shared" ref="F73:M73" si="12">SUM(F74:F75)</f>
        <v>484</v>
      </c>
      <c r="G73" s="86">
        <f t="shared" si="12"/>
        <v>1007.7843800000001</v>
      </c>
      <c r="H73" s="87">
        <f t="shared" si="12"/>
        <v>380</v>
      </c>
      <c r="I73" s="86">
        <f t="shared" si="12"/>
        <v>380</v>
      </c>
      <c r="J73" s="88">
        <f t="shared" si="12"/>
        <v>928</v>
      </c>
      <c r="K73" s="86">
        <f t="shared" si="12"/>
        <v>165254</v>
      </c>
      <c r="L73" s="86">
        <f t="shared" si="12"/>
        <v>135732</v>
      </c>
      <c r="M73" s="86">
        <f t="shared" si="12"/>
        <v>143684.72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2000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961</v>
      </c>
      <c r="F75" s="93">
        <v>484</v>
      </c>
      <c r="G75" s="93">
        <v>1007.7843800000001</v>
      </c>
      <c r="H75" s="94">
        <v>380</v>
      </c>
      <c r="I75" s="93">
        <v>380</v>
      </c>
      <c r="J75" s="95">
        <v>928</v>
      </c>
      <c r="K75" s="93">
        <v>163254</v>
      </c>
      <c r="L75" s="93">
        <v>135732</v>
      </c>
      <c r="M75" s="93">
        <v>143684.72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11898</v>
      </c>
      <c r="F77" s="72">
        <f t="shared" ref="F77:M77" si="13">F78+F81+F84+F85+F86+F87+F88</f>
        <v>10762.173790000001</v>
      </c>
      <c r="G77" s="72">
        <f t="shared" si="13"/>
        <v>2104.19164</v>
      </c>
      <c r="H77" s="73">
        <f t="shared" si="13"/>
        <v>7902</v>
      </c>
      <c r="I77" s="72">
        <f t="shared" si="13"/>
        <v>23606</v>
      </c>
      <c r="J77" s="74">
        <f t="shared" si="13"/>
        <v>26607</v>
      </c>
      <c r="K77" s="72">
        <f t="shared" si="13"/>
        <v>39108</v>
      </c>
      <c r="L77" s="72">
        <f t="shared" si="13"/>
        <v>41993.726000000002</v>
      </c>
      <c r="M77" s="72">
        <f t="shared" si="13"/>
        <v>32081.563999999998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3077</v>
      </c>
      <c r="F78" s="100">
        <f t="shared" ref="F78:M78" si="14">SUM(F79:F80)</f>
        <v>10033</v>
      </c>
      <c r="G78" s="100">
        <f t="shared" si="14"/>
        <v>1449</v>
      </c>
      <c r="H78" s="101">
        <f t="shared" si="14"/>
        <v>7553</v>
      </c>
      <c r="I78" s="100">
        <f t="shared" si="14"/>
        <v>17120</v>
      </c>
      <c r="J78" s="102">
        <f t="shared" si="14"/>
        <v>16100</v>
      </c>
      <c r="K78" s="100">
        <f t="shared" si="14"/>
        <v>38468</v>
      </c>
      <c r="L78" s="100">
        <f t="shared" si="14"/>
        <v>41467.726000000002</v>
      </c>
      <c r="M78" s="100">
        <f t="shared" si="14"/>
        <v>31023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3077</v>
      </c>
      <c r="F79" s="79">
        <v>10033</v>
      </c>
      <c r="G79" s="79">
        <v>1241</v>
      </c>
      <c r="H79" s="80">
        <v>7468</v>
      </c>
      <c r="I79" s="79">
        <v>16100</v>
      </c>
      <c r="J79" s="81">
        <v>16100</v>
      </c>
      <c r="K79" s="79">
        <v>38468</v>
      </c>
      <c r="L79" s="79">
        <v>41468</v>
      </c>
      <c r="M79" s="79">
        <v>31023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208</v>
      </c>
      <c r="H80" s="94">
        <v>85</v>
      </c>
      <c r="I80" s="93">
        <v>1020</v>
      </c>
      <c r="J80" s="95">
        <v>0</v>
      </c>
      <c r="K80" s="93">
        <v>0</v>
      </c>
      <c r="L80" s="93">
        <v>-0.27400000000000091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8821</v>
      </c>
      <c r="F81" s="86">
        <f t="shared" ref="F81:M81" si="15">SUM(F82:F83)</f>
        <v>729.17379000000005</v>
      </c>
      <c r="G81" s="86">
        <f t="shared" si="15"/>
        <v>655.19164000000001</v>
      </c>
      <c r="H81" s="87">
        <f t="shared" si="15"/>
        <v>349</v>
      </c>
      <c r="I81" s="86">
        <f t="shared" si="15"/>
        <v>6486</v>
      </c>
      <c r="J81" s="88">
        <f t="shared" si="15"/>
        <v>10507</v>
      </c>
      <c r="K81" s="86">
        <f t="shared" si="15"/>
        <v>640</v>
      </c>
      <c r="L81" s="86">
        <f t="shared" si="15"/>
        <v>526</v>
      </c>
      <c r="M81" s="86">
        <f t="shared" si="15"/>
        <v>1058.5639999999999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6300</v>
      </c>
      <c r="J82" s="81">
        <v>8000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8821</v>
      </c>
      <c r="F83" s="93">
        <v>729.17379000000005</v>
      </c>
      <c r="G83" s="93">
        <v>655.19164000000001</v>
      </c>
      <c r="H83" s="94">
        <v>349</v>
      </c>
      <c r="I83" s="93">
        <v>186</v>
      </c>
      <c r="J83" s="95">
        <v>2507</v>
      </c>
      <c r="K83" s="93">
        <v>640</v>
      </c>
      <c r="L83" s="93">
        <v>526</v>
      </c>
      <c r="M83" s="93">
        <v>1058.5639999999999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313435</v>
      </c>
      <c r="F92" s="46">
        <f t="shared" ref="F92:M92" si="16">F4+F51+F77+F90</f>
        <v>320074.50059000007</v>
      </c>
      <c r="G92" s="46">
        <f t="shared" si="16"/>
        <v>344414.16247999994</v>
      </c>
      <c r="H92" s="47">
        <f t="shared" si="16"/>
        <v>430960</v>
      </c>
      <c r="I92" s="46">
        <f t="shared" si="16"/>
        <v>632453</v>
      </c>
      <c r="J92" s="48">
        <f t="shared" si="16"/>
        <v>612453</v>
      </c>
      <c r="K92" s="46">
        <f t="shared" si="16"/>
        <v>595149</v>
      </c>
      <c r="L92" s="46">
        <f t="shared" si="16"/>
        <v>611740.66800000006</v>
      </c>
      <c r="M92" s="46">
        <f t="shared" si="16"/>
        <v>639077.27399999998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161</v>
      </c>
      <c r="F3" s="17" t="s">
        <v>162</v>
      </c>
      <c r="G3" s="17" t="s">
        <v>126</v>
      </c>
      <c r="H3" s="173" t="s">
        <v>125</v>
      </c>
      <c r="I3" s="174"/>
      <c r="J3" s="175"/>
      <c r="K3" s="17" t="s">
        <v>122</v>
      </c>
      <c r="L3" s="17" t="s">
        <v>124</v>
      </c>
      <c r="M3" s="17" t="s">
        <v>123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55666</v>
      </c>
      <c r="F4" s="72">
        <f t="shared" ref="F4:M4" si="0">F5+F8+F47</f>
        <v>55187.142950000009</v>
      </c>
      <c r="G4" s="72">
        <f t="shared" si="0"/>
        <v>63213</v>
      </c>
      <c r="H4" s="73">
        <f t="shared" si="0"/>
        <v>72891</v>
      </c>
      <c r="I4" s="72">
        <f t="shared" si="0"/>
        <v>76027</v>
      </c>
      <c r="J4" s="74">
        <f t="shared" si="0"/>
        <v>75908</v>
      </c>
      <c r="K4" s="72">
        <f t="shared" si="0"/>
        <v>81660</v>
      </c>
      <c r="L4" s="72">
        <f t="shared" si="0"/>
        <v>89828</v>
      </c>
      <c r="M4" s="72">
        <f t="shared" si="0"/>
        <v>101720.484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41313</v>
      </c>
      <c r="F5" s="100">
        <f t="shared" ref="F5:M5" si="1">SUM(F6:F7)</f>
        <v>42220.063240000003</v>
      </c>
      <c r="G5" s="100">
        <f t="shared" si="1"/>
        <v>48556</v>
      </c>
      <c r="H5" s="101">
        <f t="shared" si="1"/>
        <v>53470</v>
      </c>
      <c r="I5" s="100">
        <f t="shared" si="1"/>
        <v>54861</v>
      </c>
      <c r="J5" s="102">
        <f t="shared" si="1"/>
        <v>54861</v>
      </c>
      <c r="K5" s="100">
        <f t="shared" si="1"/>
        <v>58808</v>
      </c>
      <c r="L5" s="100">
        <f t="shared" si="1"/>
        <v>61984</v>
      </c>
      <c r="M5" s="100">
        <f t="shared" si="1"/>
        <v>65269.851999999992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37026</v>
      </c>
      <c r="F6" s="79">
        <v>35871.033360000001</v>
      </c>
      <c r="G6" s="79">
        <v>42247</v>
      </c>
      <c r="H6" s="80">
        <v>47078</v>
      </c>
      <c r="I6" s="79">
        <v>48469</v>
      </c>
      <c r="J6" s="81">
        <v>48469</v>
      </c>
      <c r="K6" s="79">
        <v>52096</v>
      </c>
      <c r="L6" s="79">
        <v>54782</v>
      </c>
      <c r="M6" s="79">
        <v>57686.145999999993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4287</v>
      </c>
      <c r="F7" s="93">
        <v>6349.02988</v>
      </c>
      <c r="G7" s="93">
        <v>6309</v>
      </c>
      <c r="H7" s="94">
        <v>6392</v>
      </c>
      <c r="I7" s="93">
        <v>6392</v>
      </c>
      <c r="J7" s="95">
        <v>6392</v>
      </c>
      <c r="K7" s="93">
        <v>6712</v>
      </c>
      <c r="L7" s="93">
        <v>7202</v>
      </c>
      <c r="M7" s="93">
        <v>7583.7060000000001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14209.647559999998</v>
      </c>
      <c r="F8" s="100">
        <f t="shared" ref="F8:M8" si="2">SUM(F9:F46)</f>
        <v>12967.079710000005</v>
      </c>
      <c r="G8" s="100">
        <f t="shared" si="2"/>
        <v>14657</v>
      </c>
      <c r="H8" s="101">
        <f t="shared" si="2"/>
        <v>19421</v>
      </c>
      <c r="I8" s="100">
        <f t="shared" si="2"/>
        <v>21166</v>
      </c>
      <c r="J8" s="102">
        <f t="shared" si="2"/>
        <v>21047</v>
      </c>
      <c r="K8" s="100">
        <f t="shared" si="2"/>
        <v>22852</v>
      </c>
      <c r="L8" s="100">
        <f t="shared" si="2"/>
        <v>27844</v>
      </c>
      <c r="M8" s="100">
        <f t="shared" si="2"/>
        <v>36450.631999999998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1335.9</v>
      </c>
      <c r="F9" s="79">
        <v>269.47366999999997</v>
      </c>
      <c r="G9" s="79">
        <v>54</v>
      </c>
      <c r="H9" s="80">
        <v>29</v>
      </c>
      <c r="I9" s="79">
        <v>29</v>
      </c>
      <c r="J9" s="81">
        <v>29</v>
      </c>
      <c r="K9" s="79">
        <v>26</v>
      </c>
      <c r="L9" s="79">
        <v>31</v>
      </c>
      <c r="M9" s="79">
        <v>32.643000000000001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219.8</v>
      </c>
      <c r="F10" s="86">
        <v>640.81973999999991</v>
      </c>
      <c r="G10" s="86">
        <v>155</v>
      </c>
      <c r="H10" s="87">
        <v>94</v>
      </c>
      <c r="I10" s="86">
        <v>194</v>
      </c>
      <c r="J10" s="88">
        <v>288</v>
      </c>
      <c r="K10" s="86">
        <v>85</v>
      </c>
      <c r="L10" s="86">
        <v>101.39999999999998</v>
      </c>
      <c r="M10" s="86">
        <v>106.77419999999996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35</v>
      </c>
      <c r="F11" s="86">
        <v>66.153939999999992</v>
      </c>
      <c r="G11" s="86">
        <v>11</v>
      </c>
      <c r="H11" s="87">
        <v>10</v>
      </c>
      <c r="I11" s="86">
        <v>10</v>
      </c>
      <c r="J11" s="88">
        <v>23</v>
      </c>
      <c r="K11" s="86">
        <v>19</v>
      </c>
      <c r="L11" s="86">
        <v>24</v>
      </c>
      <c r="M11" s="86">
        <v>135.27199999999999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2293</v>
      </c>
      <c r="F12" s="86">
        <v>6.9</v>
      </c>
      <c r="G12" s="86">
        <v>1955</v>
      </c>
      <c r="H12" s="87">
        <v>5376</v>
      </c>
      <c r="I12" s="86">
        <v>5376</v>
      </c>
      <c r="J12" s="88">
        <v>5207</v>
      </c>
      <c r="K12" s="86">
        <v>4443</v>
      </c>
      <c r="L12" s="86">
        <v>9822</v>
      </c>
      <c r="M12" s="86">
        <v>10310.565999999999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330</v>
      </c>
      <c r="F13" s="86">
        <v>286.87484000000001</v>
      </c>
      <c r="G13" s="86">
        <v>365</v>
      </c>
      <c r="H13" s="87">
        <v>74</v>
      </c>
      <c r="I13" s="86">
        <v>74</v>
      </c>
      <c r="J13" s="88">
        <v>224</v>
      </c>
      <c r="K13" s="86">
        <v>250</v>
      </c>
      <c r="L13" s="86">
        <v>-0.26800000000000068</v>
      </c>
      <c r="M13" s="86">
        <v>431.71779600000002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198</v>
      </c>
      <c r="F14" s="86">
        <v>664.31421999999998</v>
      </c>
      <c r="G14" s="86">
        <v>147</v>
      </c>
      <c r="H14" s="87">
        <v>44</v>
      </c>
      <c r="I14" s="86">
        <v>74</v>
      </c>
      <c r="J14" s="88">
        <v>415</v>
      </c>
      <c r="K14" s="86">
        <v>48</v>
      </c>
      <c r="L14" s="86">
        <v>57</v>
      </c>
      <c r="M14" s="86">
        <v>200.02099999999999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2747</v>
      </c>
      <c r="F15" s="86">
        <v>1270.6603600000001</v>
      </c>
      <c r="G15" s="86">
        <v>57</v>
      </c>
      <c r="H15" s="87">
        <v>726</v>
      </c>
      <c r="I15" s="86">
        <v>726</v>
      </c>
      <c r="J15" s="88">
        <v>222</v>
      </c>
      <c r="K15" s="86">
        <v>765</v>
      </c>
      <c r="L15" s="86">
        <v>914</v>
      </c>
      <c r="M15" s="86">
        <v>1634.442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-26.1</v>
      </c>
      <c r="F16" s="86">
        <v>0</v>
      </c>
      <c r="G16" s="86">
        <v>10</v>
      </c>
      <c r="H16" s="87">
        <v>0</v>
      </c>
      <c r="I16" s="86">
        <v>0</v>
      </c>
      <c r="J16" s="88">
        <v>500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786</v>
      </c>
      <c r="F17" s="86">
        <v>2196.1467299999999</v>
      </c>
      <c r="G17" s="86">
        <v>676</v>
      </c>
      <c r="H17" s="87">
        <v>2383</v>
      </c>
      <c r="I17" s="86">
        <v>2449</v>
      </c>
      <c r="J17" s="88">
        <v>1914</v>
      </c>
      <c r="K17" s="86">
        <v>3442</v>
      </c>
      <c r="L17" s="86">
        <v>1283</v>
      </c>
      <c r="M17" s="86">
        <v>1350.999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-2859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215</v>
      </c>
      <c r="F21" s="86">
        <v>77.208660000000009</v>
      </c>
      <c r="G21" s="86">
        <v>112</v>
      </c>
      <c r="H21" s="87">
        <v>457</v>
      </c>
      <c r="I21" s="86">
        <v>457</v>
      </c>
      <c r="J21" s="88">
        <v>187</v>
      </c>
      <c r="K21" s="86">
        <v>764</v>
      </c>
      <c r="L21" s="86">
        <v>426</v>
      </c>
      <c r="M21" s="86">
        <v>448.57799999999997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45</v>
      </c>
      <c r="F22" s="86">
        <v>0</v>
      </c>
      <c r="G22" s="86">
        <v>118</v>
      </c>
      <c r="H22" s="87">
        <v>260</v>
      </c>
      <c r="I22" s="86">
        <v>660</v>
      </c>
      <c r="J22" s="88">
        <v>506</v>
      </c>
      <c r="K22" s="86">
        <v>2483</v>
      </c>
      <c r="L22" s="86">
        <v>2817.268</v>
      </c>
      <c r="M22" s="86">
        <v>2966.583204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2761</v>
      </c>
      <c r="H25" s="87">
        <v>1834</v>
      </c>
      <c r="I25" s="86">
        <v>3250</v>
      </c>
      <c r="J25" s="88">
        <v>3914</v>
      </c>
      <c r="K25" s="86">
        <v>1708</v>
      </c>
      <c r="L25" s="86">
        <v>2017</v>
      </c>
      <c r="M25" s="86">
        <v>2766.9009999999998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44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46</v>
      </c>
      <c r="F29" s="86">
        <v>57.283900000000003</v>
      </c>
      <c r="G29" s="86">
        <v>32</v>
      </c>
      <c r="H29" s="87">
        <v>80</v>
      </c>
      <c r="I29" s="86">
        <v>80</v>
      </c>
      <c r="J29" s="88">
        <v>91</v>
      </c>
      <c r="K29" s="86">
        <v>50</v>
      </c>
      <c r="L29" s="86">
        <v>59</v>
      </c>
      <c r="M29" s="86">
        <v>300.12700000000001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0.61499999999999999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16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45</v>
      </c>
      <c r="F37" s="86">
        <v>26.122060000000001</v>
      </c>
      <c r="G37" s="86">
        <v>103</v>
      </c>
      <c r="H37" s="87">
        <v>150</v>
      </c>
      <c r="I37" s="86">
        <v>150</v>
      </c>
      <c r="J37" s="88">
        <v>32</v>
      </c>
      <c r="K37" s="86">
        <v>346</v>
      </c>
      <c r="L37" s="86">
        <v>411</v>
      </c>
      <c r="M37" s="86">
        <v>632.7829999999999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345</v>
      </c>
      <c r="F38" s="86">
        <v>561.69868999999994</v>
      </c>
      <c r="G38" s="86">
        <v>516</v>
      </c>
      <c r="H38" s="87">
        <v>243</v>
      </c>
      <c r="I38" s="86">
        <v>243</v>
      </c>
      <c r="J38" s="88">
        <v>849</v>
      </c>
      <c r="K38" s="86">
        <v>365</v>
      </c>
      <c r="L38" s="86">
        <v>431</v>
      </c>
      <c r="M38" s="86">
        <v>753.84299999999996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2018</v>
      </c>
      <c r="F39" s="86">
        <v>1428.06377</v>
      </c>
      <c r="G39" s="86">
        <v>1739</v>
      </c>
      <c r="H39" s="87">
        <v>1607</v>
      </c>
      <c r="I39" s="86">
        <v>2107</v>
      </c>
      <c r="J39" s="88">
        <v>1322</v>
      </c>
      <c r="K39" s="86">
        <v>1681</v>
      </c>
      <c r="L39" s="86">
        <v>1984</v>
      </c>
      <c r="M39" s="86">
        <v>3314.8519999999999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4.6500000000000004</v>
      </c>
      <c r="G40" s="86">
        <v>0</v>
      </c>
      <c r="H40" s="87">
        <v>0</v>
      </c>
      <c r="I40" s="86">
        <v>0</v>
      </c>
      <c r="J40" s="88">
        <v>65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800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2942.0896700000003</v>
      </c>
      <c r="G42" s="86">
        <v>1102</v>
      </c>
      <c r="H42" s="87">
        <v>2177</v>
      </c>
      <c r="I42" s="86">
        <v>2712</v>
      </c>
      <c r="J42" s="88">
        <v>2847</v>
      </c>
      <c r="K42" s="86">
        <v>3766</v>
      </c>
      <c r="L42" s="86">
        <v>4696</v>
      </c>
      <c r="M42" s="86">
        <v>7944.887999999999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3658.0475599999991</v>
      </c>
      <c r="F43" s="86">
        <v>1942.4168700000062</v>
      </c>
      <c r="G43" s="86">
        <v>1509</v>
      </c>
      <c r="H43" s="87">
        <v>2276</v>
      </c>
      <c r="I43" s="86">
        <v>2276</v>
      </c>
      <c r="J43" s="88">
        <v>1535</v>
      </c>
      <c r="K43" s="86">
        <v>2466</v>
      </c>
      <c r="L43" s="86">
        <v>2600</v>
      </c>
      <c r="M43" s="86">
        <v>2740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2134</v>
      </c>
      <c r="F44" s="86">
        <v>352.97259000000003</v>
      </c>
      <c r="G44" s="86">
        <v>2322</v>
      </c>
      <c r="H44" s="87">
        <v>1391</v>
      </c>
      <c r="I44" s="86">
        <v>0</v>
      </c>
      <c r="J44" s="88">
        <v>566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508</v>
      </c>
      <c r="F45" s="86">
        <v>172.61500000000001</v>
      </c>
      <c r="G45" s="86">
        <v>69</v>
      </c>
      <c r="H45" s="87">
        <v>210</v>
      </c>
      <c r="I45" s="86">
        <v>299</v>
      </c>
      <c r="J45" s="88">
        <v>302</v>
      </c>
      <c r="K45" s="86">
        <v>145</v>
      </c>
      <c r="L45" s="86">
        <v>170.59999999999951</v>
      </c>
      <c r="M45" s="86">
        <v>379.64179999999948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120</v>
      </c>
      <c r="F46" s="93">
        <v>0</v>
      </c>
      <c r="G46" s="93">
        <v>0</v>
      </c>
      <c r="H46" s="94">
        <v>0</v>
      </c>
      <c r="I46" s="93">
        <v>0</v>
      </c>
      <c r="J46" s="95">
        <v>7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143.35244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143.35244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144</v>
      </c>
      <c r="F51" s="72">
        <f t="shared" ref="F51:M51" si="4">F52+F59+F62+F63+F64+F72+F73</f>
        <v>103</v>
      </c>
      <c r="G51" s="72">
        <f t="shared" si="4"/>
        <v>506</v>
      </c>
      <c r="H51" s="73">
        <f t="shared" si="4"/>
        <v>100</v>
      </c>
      <c r="I51" s="72">
        <f t="shared" si="4"/>
        <v>100</v>
      </c>
      <c r="J51" s="74">
        <f t="shared" si="4"/>
        <v>135</v>
      </c>
      <c r="K51" s="72">
        <f t="shared" si="4"/>
        <v>1204</v>
      </c>
      <c r="L51" s="72">
        <f t="shared" si="4"/>
        <v>1292</v>
      </c>
      <c r="M51" s="72">
        <f t="shared" si="4"/>
        <v>1392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144</v>
      </c>
      <c r="F73" s="86">
        <f t="shared" ref="F73:M73" si="12">SUM(F74:F75)</f>
        <v>103</v>
      </c>
      <c r="G73" s="86">
        <f t="shared" si="12"/>
        <v>506</v>
      </c>
      <c r="H73" s="87">
        <f t="shared" si="12"/>
        <v>100</v>
      </c>
      <c r="I73" s="86">
        <f t="shared" si="12"/>
        <v>100</v>
      </c>
      <c r="J73" s="88">
        <f t="shared" si="12"/>
        <v>135</v>
      </c>
      <c r="K73" s="86">
        <f t="shared" si="12"/>
        <v>1204</v>
      </c>
      <c r="L73" s="86">
        <f t="shared" si="12"/>
        <v>1292</v>
      </c>
      <c r="M73" s="86">
        <f t="shared" si="12"/>
        <v>1392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144</v>
      </c>
      <c r="F75" s="93">
        <v>103</v>
      </c>
      <c r="G75" s="93">
        <v>506</v>
      </c>
      <c r="H75" s="94">
        <v>100</v>
      </c>
      <c r="I75" s="93">
        <v>100</v>
      </c>
      <c r="J75" s="95">
        <v>135</v>
      </c>
      <c r="K75" s="93">
        <v>1204</v>
      </c>
      <c r="L75" s="93">
        <v>1292</v>
      </c>
      <c r="M75" s="93">
        <v>1392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140</v>
      </c>
      <c r="F77" s="72">
        <f t="shared" ref="F77:M77" si="13">F78+F81+F84+F85+F86+F87+F88</f>
        <v>282</v>
      </c>
      <c r="G77" s="72">
        <f t="shared" si="13"/>
        <v>31</v>
      </c>
      <c r="H77" s="73">
        <f t="shared" si="13"/>
        <v>0</v>
      </c>
      <c r="I77" s="72">
        <f t="shared" si="13"/>
        <v>184</v>
      </c>
      <c r="J77" s="74">
        <f t="shared" si="13"/>
        <v>268</v>
      </c>
      <c r="K77" s="72">
        <f t="shared" si="13"/>
        <v>0</v>
      </c>
      <c r="L77" s="72">
        <f t="shared" si="13"/>
        <v>0</v>
      </c>
      <c r="M77" s="72">
        <f t="shared" si="13"/>
        <v>199.5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140</v>
      </c>
      <c r="F81" s="86">
        <f t="shared" ref="F81:M81" si="15">SUM(F82:F83)</f>
        <v>282</v>
      </c>
      <c r="G81" s="86">
        <f t="shared" si="15"/>
        <v>31</v>
      </c>
      <c r="H81" s="87">
        <f t="shared" si="15"/>
        <v>0</v>
      </c>
      <c r="I81" s="86">
        <f t="shared" si="15"/>
        <v>184</v>
      </c>
      <c r="J81" s="88">
        <f t="shared" si="15"/>
        <v>268</v>
      </c>
      <c r="K81" s="86">
        <f t="shared" si="15"/>
        <v>0</v>
      </c>
      <c r="L81" s="86">
        <f t="shared" si="15"/>
        <v>0</v>
      </c>
      <c r="M81" s="86">
        <f t="shared" si="15"/>
        <v>199.5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140</v>
      </c>
      <c r="F83" s="93">
        <v>282</v>
      </c>
      <c r="G83" s="93">
        <v>31</v>
      </c>
      <c r="H83" s="94">
        <v>0</v>
      </c>
      <c r="I83" s="93">
        <v>184</v>
      </c>
      <c r="J83" s="95">
        <v>268</v>
      </c>
      <c r="K83" s="93">
        <v>0</v>
      </c>
      <c r="L83" s="93">
        <v>0</v>
      </c>
      <c r="M83" s="93">
        <v>199.5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55950</v>
      </c>
      <c r="F92" s="46">
        <f t="shared" ref="F92:M92" si="16">F4+F51+F77+F90</f>
        <v>55572.142950000009</v>
      </c>
      <c r="G92" s="46">
        <f t="shared" si="16"/>
        <v>63750</v>
      </c>
      <c r="H92" s="47">
        <f t="shared" si="16"/>
        <v>72991</v>
      </c>
      <c r="I92" s="46">
        <f t="shared" si="16"/>
        <v>76311</v>
      </c>
      <c r="J92" s="48">
        <f t="shared" si="16"/>
        <v>76311</v>
      </c>
      <c r="K92" s="46">
        <f t="shared" si="16"/>
        <v>82864</v>
      </c>
      <c r="L92" s="46">
        <f t="shared" si="16"/>
        <v>91120</v>
      </c>
      <c r="M92" s="46">
        <f t="shared" si="16"/>
        <v>103311.984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topLeftCell="A43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161</v>
      </c>
      <c r="F3" s="17" t="s">
        <v>162</v>
      </c>
      <c r="G3" s="17" t="s">
        <v>126</v>
      </c>
      <c r="H3" s="173" t="s">
        <v>125</v>
      </c>
      <c r="I3" s="174"/>
      <c r="J3" s="175"/>
      <c r="K3" s="17" t="s">
        <v>122</v>
      </c>
      <c r="L3" s="17" t="s">
        <v>124</v>
      </c>
      <c r="M3" s="17" t="s">
        <v>123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73467</v>
      </c>
      <c r="F4" s="72">
        <f t="shared" ref="F4:M4" si="0">F5+F8+F47</f>
        <v>85471.92171000001</v>
      </c>
      <c r="G4" s="72">
        <f t="shared" si="0"/>
        <v>95257</v>
      </c>
      <c r="H4" s="73">
        <f t="shared" si="0"/>
        <v>165297</v>
      </c>
      <c r="I4" s="72">
        <f t="shared" si="0"/>
        <v>109694</v>
      </c>
      <c r="J4" s="74">
        <f t="shared" si="0"/>
        <v>109185</v>
      </c>
      <c r="K4" s="72">
        <f t="shared" si="0"/>
        <v>118020</v>
      </c>
      <c r="L4" s="72">
        <f t="shared" si="0"/>
        <v>124969.942</v>
      </c>
      <c r="M4" s="72">
        <f t="shared" si="0"/>
        <v>135836.26699999999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67809</v>
      </c>
      <c r="F5" s="100">
        <f t="shared" ref="F5:M5" si="1">SUM(F6:F7)</f>
        <v>77754.116030000005</v>
      </c>
      <c r="G5" s="100">
        <f t="shared" si="1"/>
        <v>86569</v>
      </c>
      <c r="H5" s="101">
        <f t="shared" si="1"/>
        <v>96432</v>
      </c>
      <c r="I5" s="100">
        <f t="shared" si="1"/>
        <v>92102</v>
      </c>
      <c r="J5" s="102">
        <f t="shared" si="1"/>
        <v>92101</v>
      </c>
      <c r="K5" s="100">
        <f t="shared" si="1"/>
        <v>98729</v>
      </c>
      <c r="L5" s="100">
        <f t="shared" si="1"/>
        <v>104060.21399999999</v>
      </c>
      <c r="M5" s="100">
        <f t="shared" si="1"/>
        <v>109575.01799999998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60506</v>
      </c>
      <c r="F6" s="79">
        <v>65399.576310000011</v>
      </c>
      <c r="G6" s="79">
        <v>72624</v>
      </c>
      <c r="H6" s="80">
        <v>83215</v>
      </c>
      <c r="I6" s="79">
        <v>78885</v>
      </c>
      <c r="J6" s="81">
        <v>78910</v>
      </c>
      <c r="K6" s="79">
        <v>84850</v>
      </c>
      <c r="L6" s="79">
        <v>89165.334999999992</v>
      </c>
      <c r="M6" s="79">
        <v>93890.597999999984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7303</v>
      </c>
      <c r="F7" s="93">
        <v>12354.539720000001</v>
      </c>
      <c r="G7" s="93">
        <v>13945</v>
      </c>
      <c r="H7" s="94">
        <v>13217</v>
      </c>
      <c r="I7" s="93">
        <v>13217</v>
      </c>
      <c r="J7" s="95">
        <v>13191</v>
      </c>
      <c r="K7" s="93">
        <v>13879</v>
      </c>
      <c r="L7" s="93">
        <v>14894.879000000001</v>
      </c>
      <c r="M7" s="93">
        <v>15684.419999999998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5658</v>
      </c>
      <c r="F8" s="100">
        <f t="shared" ref="F8:M8" si="2">SUM(F9:F46)</f>
        <v>7717.8056799999995</v>
      </c>
      <c r="G8" s="100">
        <f t="shared" si="2"/>
        <v>8688</v>
      </c>
      <c r="H8" s="101">
        <f t="shared" si="2"/>
        <v>68865</v>
      </c>
      <c r="I8" s="100">
        <f t="shared" si="2"/>
        <v>17592</v>
      </c>
      <c r="J8" s="102">
        <f t="shared" si="2"/>
        <v>17084</v>
      </c>
      <c r="K8" s="100">
        <f t="shared" si="2"/>
        <v>19291</v>
      </c>
      <c r="L8" s="100">
        <f t="shared" si="2"/>
        <v>20909.727999999999</v>
      </c>
      <c r="M8" s="100">
        <f t="shared" si="2"/>
        <v>26261.248999999996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2483</v>
      </c>
      <c r="F9" s="79">
        <v>5.4</v>
      </c>
      <c r="G9" s="79">
        <v>21</v>
      </c>
      <c r="H9" s="80">
        <v>0</v>
      </c>
      <c r="I9" s="79">
        <v>0</v>
      </c>
      <c r="J9" s="81">
        <v>20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82</v>
      </c>
      <c r="F10" s="86">
        <v>148.42151000000001</v>
      </c>
      <c r="G10" s="86">
        <v>49</v>
      </c>
      <c r="H10" s="87">
        <v>112</v>
      </c>
      <c r="I10" s="86">
        <v>112</v>
      </c>
      <c r="J10" s="88">
        <v>16</v>
      </c>
      <c r="K10" s="86">
        <v>116</v>
      </c>
      <c r="L10" s="86">
        <v>277.88599999999997</v>
      </c>
      <c r="M10" s="86">
        <v>292.28899999999999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5.7549999999999999</v>
      </c>
      <c r="G11" s="86">
        <v>64</v>
      </c>
      <c r="H11" s="87">
        <v>17</v>
      </c>
      <c r="I11" s="86">
        <v>17</v>
      </c>
      <c r="J11" s="88">
        <v>33</v>
      </c>
      <c r="K11" s="86">
        <v>22</v>
      </c>
      <c r="L11" s="86">
        <v>33.322000000000003</v>
      </c>
      <c r="M11" s="86">
        <v>35.378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134</v>
      </c>
      <c r="F14" s="86">
        <v>118</v>
      </c>
      <c r="G14" s="86">
        <v>533</v>
      </c>
      <c r="H14" s="87">
        <v>185</v>
      </c>
      <c r="I14" s="86">
        <v>185</v>
      </c>
      <c r="J14" s="88">
        <v>310</v>
      </c>
      <c r="K14" s="86">
        <v>227</v>
      </c>
      <c r="L14" s="86">
        <v>267.63400000000001</v>
      </c>
      <c r="M14" s="86">
        <v>382.27499999999998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714</v>
      </c>
      <c r="F15" s="86">
        <v>1877.6814299999999</v>
      </c>
      <c r="G15" s="86">
        <v>490</v>
      </c>
      <c r="H15" s="87">
        <v>512</v>
      </c>
      <c r="I15" s="86">
        <v>512</v>
      </c>
      <c r="J15" s="88">
        <v>551</v>
      </c>
      <c r="K15" s="86">
        <v>579</v>
      </c>
      <c r="L15" s="86">
        <v>920.702</v>
      </c>
      <c r="M15" s="86">
        <v>1469.973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26</v>
      </c>
      <c r="F17" s="86">
        <v>2128.5792699999997</v>
      </c>
      <c r="G17" s="86">
        <v>667</v>
      </c>
      <c r="H17" s="87">
        <v>66586</v>
      </c>
      <c r="I17" s="86">
        <v>15313</v>
      </c>
      <c r="J17" s="88">
        <v>11159</v>
      </c>
      <c r="K17" s="86">
        <v>16745</v>
      </c>
      <c r="L17" s="86">
        <v>13620</v>
      </c>
      <c r="M17" s="86">
        <v>15129.859999999997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13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9</v>
      </c>
      <c r="H22" s="87">
        <v>0</v>
      </c>
      <c r="I22" s="86">
        <v>0</v>
      </c>
      <c r="J22" s="88">
        <v>2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24.055850000000003</v>
      </c>
      <c r="G29" s="86">
        <v>40</v>
      </c>
      <c r="H29" s="87">
        <v>33</v>
      </c>
      <c r="I29" s="86">
        <v>33</v>
      </c>
      <c r="J29" s="88">
        <v>27</v>
      </c>
      <c r="K29" s="86">
        <v>42</v>
      </c>
      <c r="L29" s="86">
        <v>75.138000000000005</v>
      </c>
      <c r="M29" s="86">
        <v>228.76299999999998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18.26932</v>
      </c>
      <c r="G37" s="86">
        <v>233</v>
      </c>
      <c r="H37" s="87">
        <v>10</v>
      </c>
      <c r="I37" s="86">
        <v>10</v>
      </c>
      <c r="J37" s="88">
        <v>1</v>
      </c>
      <c r="K37" s="86">
        <v>9</v>
      </c>
      <c r="L37" s="86">
        <v>13.092000000000001</v>
      </c>
      <c r="M37" s="86">
        <v>116.53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176</v>
      </c>
      <c r="F38" s="86">
        <v>235.34246999999999</v>
      </c>
      <c r="G38" s="86">
        <v>587</v>
      </c>
      <c r="H38" s="87">
        <v>465</v>
      </c>
      <c r="I38" s="86">
        <v>465</v>
      </c>
      <c r="J38" s="88">
        <v>364</v>
      </c>
      <c r="K38" s="86">
        <v>440</v>
      </c>
      <c r="L38" s="86">
        <v>590.87599999999998</v>
      </c>
      <c r="M38" s="86">
        <v>983.98799999999994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46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3104.1028299999998</v>
      </c>
      <c r="G42" s="86">
        <v>5900</v>
      </c>
      <c r="H42" s="87">
        <v>942</v>
      </c>
      <c r="I42" s="86">
        <v>942</v>
      </c>
      <c r="J42" s="88">
        <v>4442</v>
      </c>
      <c r="K42" s="86">
        <v>1107</v>
      </c>
      <c r="L42" s="86">
        <v>5106.0320000000002</v>
      </c>
      <c r="M42" s="86">
        <v>7617.0870000000004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2008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</v>
      </c>
      <c r="F44" s="86">
        <v>52.198</v>
      </c>
      <c r="G44" s="86">
        <v>0</v>
      </c>
      <c r="H44" s="87">
        <v>3</v>
      </c>
      <c r="I44" s="86">
        <v>3</v>
      </c>
      <c r="J44" s="88">
        <v>96</v>
      </c>
      <c r="K44" s="86">
        <v>4</v>
      </c>
      <c r="L44" s="86">
        <v>5.0460000000000003</v>
      </c>
      <c r="M44" s="86">
        <v>5.1059999999999999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49</v>
      </c>
      <c r="H45" s="87">
        <v>0</v>
      </c>
      <c r="I45" s="86">
        <v>0</v>
      </c>
      <c r="J45" s="88">
        <v>50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31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155</v>
      </c>
      <c r="F51" s="72">
        <f t="shared" ref="F51:M51" si="4">F52+F59+F62+F63+F64+F72+F73</f>
        <v>212</v>
      </c>
      <c r="G51" s="72">
        <f t="shared" si="4"/>
        <v>53</v>
      </c>
      <c r="H51" s="73">
        <f t="shared" si="4"/>
        <v>60</v>
      </c>
      <c r="I51" s="72">
        <f t="shared" si="4"/>
        <v>60</v>
      </c>
      <c r="J51" s="74">
        <f t="shared" si="4"/>
        <v>573</v>
      </c>
      <c r="K51" s="72">
        <f t="shared" si="4"/>
        <v>2080</v>
      </c>
      <c r="L51" s="72">
        <f t="shared" si="4"/>
        <v>90</v>
      </c>
      <c r="M51" s="72">
        <f t="shared" si="4"/>
        <v>94.77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155</v>
      </c>
      <c r="F73" s="86">
        <f t="shared" ref="F73:M73" si="12">SUM(F74:F75)</f>
        <v>212</v>
      </c>
      <c r="G73" s="86">
        <f t="shared" si="12"/>
        <v>53</v>
      </c>
      <c r="H73" s="87">
        <f t="shared" si="12"/>
        <v>60</v>
      </c>
      <c r="I73" s="86">
        <f t="shared" si="12"/>
        <v>60</v>
      </c>
      <c r="J73" s="88">
        <f t="shared" si="12"/>
        <v>573</v>
      </c>
      <c r="K73" s="86">
        <f t="shared" si="12"/>
        <v>2080</v>
      </c>
      <c r="L73" s="86">
        <f t="shared" si="12"/>
        <v>90</v>
      </c>
      <c r="M73" s="86">
        <f t="shared" si="12"/>
        <v>94.77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2000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155</v>
      </c>
      <c r="F75" s="93">
        <v>212</v>
      </c>
      <c r="G75" s="93">
        <v>53</v>
      </c>
      <c r="H75" s="94">
        <v>60</v>
      </c>
      <c r="I75" s="93">
        <v>60</v>
      </c>
      <c r="J75" s="95">
        <v>573</v>
      </c>
      <c r="K75" s="93">
        <v>80</v>
      </c>
      <c r="L75" s="93">
        <v>90</v>
      </c>
      <c r="M75" s="93">
        <v>94.77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1310</v>
      </c>
      <c r="F77" s="72">
        <f t="shared" ref="F77:M77" si="13">F78+F81+F84+F85+F86+F87+F88</f>
        <v>21</v>
      </c>
      <c r="G77" s="72">
        <f t="shared" si="13"/>
        <v>344.19164000000001</v>
      </c>
      <c r="H77" s="73">
        <f t="shared" si="13"/>
        <v>231</v>
      </c>
      <c r="I77" s="72">
        <f t="shared" si="13"/>
        <v>284</v>
      </c>
      <c r="J77" s="74">
        <f t="shared" si="13"/>
        <v>280</v>
      </c>
      <c r="K77" s="72">
        <f t="shared" si="13"/>
        <v>245</v>
      </c>
      <c r="L77" s="72">
        <f t="shared" si="13"/>
        <v>234.726</v>
      </c>
      <c r="M77" s="72">
        <f t="shared" si="13"/>
        <v>247.66699999999997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208</v>
      </c>
      <c r="H78" s="101">
        <f t="shared" si="14"/>
        <v>85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-0.27400000000000091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208</v>
      </c>
      <c r="H80" s="94">
        <v>85</v>
      </c>
      <c r="I80" s="93">
        <v>0</v>
      </c>
      <c r="J80" s="95">
        <v>0</v>
      </c>
      <c r="K80" s="93">
        <v>0</v>
      </c>
      <c r="L80" s="93">
        <v>-0.27400000000000091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1310</v>
      </c>
      <c r="F81" s="86">
        <f t="shared" ref="F81:M81" si="15">SUM(F82:F83)</f>
        <v>21</v>
      </c>
      <c r="G81" s="86">
        <f t="shared" si="15"/>
        <v>136.19164000000001</v>
      </c>
      <c r="H81" s="87">
        <f t="shared" si="15"/>
        <v>146</v>
      </c>
      <c r="I81" s="86">
        <f t="shared" si="15"/>
        <v>284</v>
      </c>
      <c r="J81" s="88">
        <f t="shared" si="15"/>
        <v>280</v>
      </c>
      <c r="K81" s="86">
        <f t="shared" si="15"/>
        <v>245</v>
      </c>
      <c r="L81" s="86">
        <f t="shared" si="15"/>
        <v>235</v>
      </c>
      <c r="M81" s="86">
        <f t="shared" si="15"/>
        <v>247.66699999999997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1310</v>
      </c>
      <c r="F83" s="93">
        <v>21</v>
      </c>
      <c r="G83" s="93">
        <v>136.19164000000001</v>
      </c>
      <c r="H83" s="94">
        <v>146</v>
      </c>
      <c r="I83" s="93">
        <v>284</v>
      </c>
      <c r="J83" s="95">
        <v>280</v>
      </c>
      <c r="K83" s="93">
        <v>245</v>
      </c>
      <c r="L83" s="93">
        <v>235</v>
      </c>
      <c r="M83" s="93">
        <v>247.66699999999997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74932</v>
      </c>
      <c r="F92" s="46">
        <f t="shared" ref="F92:M92" si="16">F4+F51+F77+F90</f>
        <v>85704.92171000001</v>
      </c>
      <c r="G92" s="46">
        <f t="shared" si="16"/>
        <v>95654.191640000005</v>
      </c>
      <c r="H92" s="47">
        <f t="shared" si="16"/>
        <v>165588</v>
      </c>
      <c r="I92" s="46">
        <f t="shared" si="16"/>
        <v>110038</v>
      </c>
      <c r="J92" s="48">
        <f t="shared" si="16"/>
        <v>110038</v>
      </c>
      <c r="K92" s="46">
        <f t="shared" si="16"/>
        <v>120345</v>
      </c>
      <c r="L92" s="46">
        <f t="shared" si="16"/>
        <v>125294.66799999999</v>
      </c>
      <c r="M92" s="46">
        <f t="shared" si="16"/>
        <v>136178.70399999997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161</v>
      </c>
      <c r="F3" s="17" t="s">
        <v>162</v>
      </c>
      <c r="G3" s="17" t="s">
        <v>126</v>
      </c>
      <c r="H3" s="173" t="s">
        <v>125</v>
      </c>
      <c r="I3" s="174"/>
      <c r="J3" s="175"/>
      <c r="K3" s="17" t="s">
        <v>122</v>
      </c>
      <c r="L3" s="17" t="s">
        <v>124</v>
      </c>
      <c r="M3" s="17" t="s">
        <v>123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24413</v>
      </c>
      <c r="F4" s="72">
        <f t="shared" ref="F4:M4" si="0">F5+F8+F47</f>
        <v>25684.986040000003</v>
      </c>
      <c r="G4" s="72">
        <f t="shared" si="0"/>
        <v>31182</v>
      </c>
      <c r="H4" s="73">
        <f t="shared" si="0"/>
        <v>33795</v>
      </c>
      <c r="I4" s="72">
        <f t="shared" si="0"/>
        <v>33730</v>
      </c>
      <c r="J4" s="74">
        <f t="shared" si="0"/>
        <v>33730</v>
      </c>
      <c r="K4" s="72">
        <f t="shared" si="0"/>
        <v>37720</v>
      </c>
      <c r="L4" s="72">
        <f t="shared" si="0"/>
        <v>44603.999999999993</v>
      </c>
      <c r="M4" s="72">
        <f t="shared" si="0"/>
        <v>46950.510999999999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19293</v>
      </c>
      <c r="F5" s="100">
        <f t="shared" ref="F5:M5" si="1">SUM(F6:F7)</f>
        <v>20250.546880000002</v>
      </c>
      <c r="G5" s="100">
        <f t="shared" si="1"/>
        <v>25138</v>
      </c>
      <c r="H5" s="101">
        <f t="shared" si="1"/>
        <v>30013</v>
      </c>
      <c r="I5" s="100">
        <f t="shared" si="1"/>
        <v>30013</v>
      </c>
      <c r="J5" s="102">
        <f t="shared" si="1"/>
        <v>30013</v>
      </c>
      <c r="K5" s="100">
        <f t="shared" si="1"/>
        <v>32173</v>
      </c>
      <c r="L5" s="100">
        <f t="shared" si="1"/>
        <v>33910</v>
      </c>
      <c r="M5" s="100">
        <f t="shared" si="1"/>
        <v>35749.33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16931</v>
      </c>
      <c r="F6" s="79">
        <v>17502.023450000001</v>
      </c>
      <c r="G6" s="79">
        <v>21683</v>
      </c>
      <c r="H6" s="80">
        <v>26748</v>
      </c>
      <c r="I6" s="79">
        <v>26748</v>
      </c>
      <c r="J6" s="81">
        <v>26133</v>
      </c>
      <c r="K6" s="79">
        <v>28741</v>
      </c>
      <c r="L6" s="79">
        <v>30231</v>
      </c>
      <c r="M6" s="79">
        <v>32043.843000000001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2362</v>
      </c>
      <c r="F7" s="93">
        <v>2748.5234300000002</v>
      </c>
      <c r="G7" s="93">
        <v>3455</v>
      </c>
      <c r="H7" s="94">
        <v>3265</v>
      </c>
      <c r="I7" s="93">
        <v>3265</v>
      </c>
      <c r="J7" s="95">
        <v>3880</v>
      </c>
      <c r="K7" s="93">
        <v>3432</v>
      </c>
      <c r="L7" s="93">
        <v>3679</v>
      </c>
      <c r="M7" s="93">
        <v>3705.4870000000001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5120</v>
      </c>
      <c r="F8" s="100">
        <f t="shared" ref="F8:M8" si="2">SUM(F9:F46)</f>
        <v>5434.4391599999999</v>
      </c>
      <c r="G8" s="100">
        <f t="shared" si="2"/>
        <v>6044</v>
      </c>
      <c r="H8" s="101">
        <f t="shared" si="2"/>
        <v>3782</v>
      </c>
      <c r="I8" s="100">
        <f t="shared" si="2"/>
        <v>3717</v>
      </c>
      <c r="J8" s="102">
        <f t="shared" si="2"/>
        <v>3717</v>
      </c>
      <c r="K8" s="100">
        <f t="shared" si="2"/>
        <v>5547</v>
      </c>
      <c r="L8" s="100">
        <f t="shared" si="2"/>
        <v>10693.999999999995</v>
      </c>
      <c r="M8" s="100">
        <f t="shared" si="2"/>
        <v>11201.180999999999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</v>
      </c>
      <c r="F9" s="79">
        <v>0</v>
      </c>
      <c r="G9" s="79">
        <v>29</v>
      </c>
      <c r="H9" s="80">
        <v>0</v>
      </c>
      <c r="I9" s="79">
        <v>0</v>
      </c>
      <c r="J9" s="81">
        <v>6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56</v>
      </c>
      <c r="F10" s="86">
        <v>145.48621</v>
      </c>
      <c r="G10" s="86">
        <v>68</v>
      </c>
      <c r="H10" s="87">
        <v>171</v>
      </c>
      <c r="I10" s="86">
        <v>171</v>
      </c>
      <c r="J10" s="88">
        <v>29</v>
      </c>
      <c r="K10" s="86">
        <v>222</v>
      </c>
      <c r="L10" s="86">
        <v>260</v>
      </c>
      <c r="M10" s="86">
        <v>273.77999999999997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</v>
      </c>
      <c r="F11" s="86">
        <v>25.558479999999999</v>
      </c>
      <c r="G11" s="86">
        <v>8</v>
      </c>
      <c r="H11" s="87">
        <v>19</v>
      </c>
      <c r="I11" s="86">
        <v>19</v>
      </c>
      <c r="J11" s="88">
        <v>66</v>
      </c>
      <c r="K11" s="86">
        <v>26</v>
      </c>
      <c r="L11" s="86">
        <v>32</v>
      </c>
      <c r="M11" s="86">
        <v>178.32499999999999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497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70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61</v>
      </c>
      <c r="F14" s="86">
        <v>73.751700000001023</v>
      </c>
      <c r="G14" s="86">
        <v>104</v>
      </c>
      <c r="H14" s="87">
        <v>136</v>
      </c>
      <c r="I14" s="86">
        <v>136</v>
      </c>
      <c r="J14" s="88">
        <v>176</v>
      </c>
      <c r="K14" s="86">
        <v>139</v>
      </c>
      <c r="L14" s="86">
        <v>164</v>
      </c>
      <c r="M14" s="86">
        <v>322.69200000000001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60</v>
      </c>
      <c r="F15" s="86">
        <v>63.64105</v>
      </c>
      <c r="G15" s="86">
        <v>38</v>
      </c>
      <c r="H15" s="87">
        <v>110</v>
      </c>
      <c r="I15" s="86">
        <v>110</v>
      </c>
      <c r="J15" s="88">
        <v>240</v>
      </c>
      <c r="K15" s="86">
        <v>113</v>
      </c>
      <c r="L15" s="86">
        <v>134</v>
      </c>
      <c r="M15" s="86">
        <v>1191.3320000000001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2474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2558</v>
      </c>
      <c r="F17" s="86">
        <v>394.37747999999999</v>
      </c>
      <c r="G17" s="86">
        <v>0</v>
      </c>
      <c r="H17" s="87">
        <v>404</v>
      </c>
      <c r="I17" s="86">
        <v>404</v>
      </c>
      <c r="J17" s="88">
        <v>24</v>
      </c>
      <c r="K17" s="86">
        <v>580</v>
      </c>
      <c r="L17" s="86">
        <v>490</v>
      </c>
      <c r="M17" s="86">
        <v>515.97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54</v>
      </c>
      <c r="F18" s="86">
        <v>13.798</v>
      </c>
      <c r="G18" s="86">
        <v>0</v>
      </c>
      <c r="H18" s="87">
        <v>981</v>
      </c>
      <c r="I18" s="86">
        <v>916</v>
      </c>
      <c r="J18" s="88">
        <v>227</v>
      </c>
      <c r="K18" s="86">
        <v>1537</v>
      </c>
      <c r="L18" s="86">
        <v>1580</v>
      </c>
      <c r="M18" s="86">
        <v>1413.7399999999998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113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</v>
      </c>
      <c r="F22" s="86">
        <v>0</v>
      </c>
      <c r="G22" s="86">
        <v>18</v>
      </c>
      <c r="H22" s="87">
        <v>116</v>
      </c>
      <c r="I22" s="86">
        <v>116</v>
      </c>
      <c r="J22" s="88">
        <v>116</v>
      </c>
      <c r="K22" s="86">
        <v>166</v>
      </c>
      <c r="L22" s="86">
        <v>197</v>
      </c>
      <c r="M22" s="86">
        <v>207.44099999999997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47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6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14</v>
      </c>
      <c r="F29" s="86">
        <v>11.759840000000001</v>
      </c>
      <c r="G29" s="86">
        <v>14</v>
      </c>
      <c r="H29" s="87">
        <v>20</v>
      </c>
      <c r="I29" s="86">
        <v>20</v>
      </c>
      <c r="J29" s="88">
        <v>32</v>
      </c>
      <c r="K29" s="86">
        <v>25</v>
      </c>
      <c r="L29" s="86">
        <v>85</v>
      </c>
      <c r="M29" s="86">
        <v>381.24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173.14344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42.231050000000003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</v>
      </c>
      <c r="F37" s="86">
        <v>1034.2295199999999</v>
      </c>
      <c r="G37" s="86">
        <v>65</v>
      </c>
      <c r="H37" s="87">
        <v>130</v>
      </c>
      <c r="I37" s="86">
        <v>130</v>
      </c>
      <c r="J37" s="88">
        <v>21</v>
      </c>
      <c r="K37" s="86">
        <v>161</v>
      </c>
      <c r="L37" s="86">
        <v>190</v>
      </c>
      <c r="M37" s="86">
        <v>400.07000000000005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100</v>
      </c>
      <c r="F38" s="86">
        <v>189.99334999999999</v>
      </c>
      <c r="G38" s="86">
        <v>200</v>
      </c>
      <c r="H38" s="87">
        <v>261</v>
      </c>
      <c r="I38" s="86">
        <v>261</v>
      </c>
      <c r="J38" s="88">
        <v>107</v>
      </c>
      <c r="K38" s="86">
        <v>280</v>
      </c>
      <c r="L38" s="86">
        <v>328</v>
      </c>
      <c r="M38" s="86">
        <v>1044.943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12</v>
      </c>
      <c r="K39" s="86">
        <v>0</v>
      </c>
      <c r="L39" s="86">
        <v>0</v>
      </c>
      <c r="M39" s="86">
        <v>500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11.1</v>
      </c>
      <c r="G41" s="86">
        <v>504</v>
      </c>
      <c r="H41" s="87">
        <v>43</v>
      </c>
      <c r="I41" s="86">
        <v>43</v>
      </c>
      <c r="J41" s="88">
        <v>33</v>
      </c>
      <c r="K41" s="86">
        <v>49</v>
      </c>
      <c r="L41" s="86">
        <v>58</v>
      </c>
      <c r="M41" s="86">
        <v>-95.926000000000002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2966.8741399999999</v>
      </c>
      <c r="G42" s="86">
        <v>2308</v>
      </c>
      <c r="H42" s="87">
        <v>1034</v>
      </c>
      <c r="I42" s="86">
        <v>1034</v>
      </c>
      <c r="J42" s="88">
        <v>2301</v>
      </c>
      <c r="K42" s="86">
        <v>1460</v>
      </c>
      <c r="L42" s="86">
        <v>6345</v>
      </c>
      <c r="M42" s="86">
        <v>3692.5929999999998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1590</v>
      </c>
      <c r="F43" s="86">
        <v>0</v>
      </c>
      <c r="G43" s="86">
        <v>11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155.596</v>
      </c>
      <c r="G44" s="86">
        <v>63</v>
      </c>
      <c r="H44" s="87">
        <v>71</v>
      </c>
      <c r="I44" s="86">
        <v>71</v>
      </c>
      <c r="J44" s="88">
        <v>34</v>
      </c>
      <c r="K44" s="86">
        <v>79</v>
      </c>
      <c r="L44" s="86">
        <v>94</v>
      </c>
      <c r="M44" s="86">
        <v>100.38200000000001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</v>
      </c>
      <c r="F45" s="86">
        <v>132.8989</v>
      </c>
      <c r="G45" s="86">
        <v>50</v>
      </c>
      <c r="H45" s="87">
        <v>286</v>
      </c>
      <c r="I45" s="86">
        <v>286</v>
      </c>
      <c r="J45" s="88">
        <v>246</v>
      </c>
      <c r="K45" s="86">
        <v>710</v>
      </c>
      <c r="L45" s="86">
        <v>736.99999999999443</v>
      </c>
      <c r="M45" s="86">
        <v>1074.5989999999995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79387</v>
      </c>
      <c r="F51" s="72">
        <f t="shared" ref="F51:M51" si="4">F52+F59+F62+F63+F64+F72+F73</f>
        <v>70638</v>
      </c>
      <c r="G51" s="72">
        <f t="shared" si="4"/>
        <v>60032</v>
      </c>
      <c r="H51" s="73">
        <f t="shared" si="4"/>
        <v>62710</v>
      </c>
      <c r="I51" s="72">
        <f t="shared" si="4"/>
        <v>295710</v>
      </c>
      <c r="J51" s="74">
        <f t="shared" si="4"/>
        <v>272710</v>
      </c>
      <c r="K51" s="72">
        <f t="shared" si="4"/>
        <v>226260</v>
      </c>
      <c r="L51" s="72">
        <f t="shared" si="4"/>
        <v>205357</v>
      </c>
      <c r="M51" s="72">
        <f t="shared" si="4"/>
        <v>217279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78725</v>
      </c>
      <c r="F52" s="79">
        <f t="shared" ref="F52:M52" si="5">F53+F56</f>
        <v>70600</v>
      </c>
      <c r="G52" s="79">
        <f t="shared" si="5"/>
        <v>60000</v>
      </c>
      <c r="H52" s="80">
        <f t="shared" si="5"/>
        <v>62600</v>
      </c>
      <c r="I52" s="79">
        <f t="shared" si="5"/>
        <v>295600</v>
      </c>
      <c r="J52" s="81">
        <f t="shared" si="5"/>
        <v>272600</v>
      </c>
      <c r="K52" s="79">
        <f t="shared" si="5"/>
        <v>64440</v>
      </c>
      <c r="L52" s="79">
        <f t="shared" si="5"/>
        <v>71157</v>
      </c>
      <c r="M52" s="79">
        <f t="shared" si="5"/>
        <v>75239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78725</v>
      </c>
      <c r="F56" s="93">
        <f t="shared" ref="F56:M56" si="7">SUM(F57:F58)</f>
        <v>70600</v>
      </c>
      <c r="G56" s="93">
        <f t="shared" si="7"/>
        <v>60000</v>
      </c>
      <c r="H56" s="94">
        <f t="shared" si="7"/>
        <v>62600</v>
      </c>
      <c r="I56" s="93">
        <f t="shared" si="7"/>
        <v>295600</v>
      </c>
      <c r="J56" s="95">
        <f t="shared" si="7"/>
        <v>272600</v>
      </c>
      <c r="K56" s="93">
        <f t="shared" si="7"/>
        <v>64440</v>
      </c>
      <c r="L56" s="93">
        <f t="shared" si="7"/>
        <v>71157</v>
      </c>
      <c r="M56" s="93">
        <f t="shared" si="7"/>
        <v>75239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78725</v>
      </c>
      <c r="F57" s="79">
        <v>70600</v>
      </c>
      <c r="G57" s="79">
        <v>60000</v>
      </c>
      <c r="H57" s="80">
        <v>62600</v>
      </c>
      <c r="I57" s="79">
        <v>295600</v>
      </c>
      <c r="J57" s="81">
        <v>272600</v>
      </c>
      <c r="K57" s="79">
        <v>64440</v>
      </c>
      <c r="L57" s="79">
        <v>71157</v>
      </c>
      <c r="M57" s="79">
        <v>75239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662</v>
      </c>
      <c r="F73" s="86">
        <f t="shared" ref="F73:M73" si="12">SUM(F74:F75)</f>
        <v>38</v>
      </c>
      <c r="G73" s="86">
        <f t="shared" si="12"/>
        <v>32</v>
      </c>
      <c r="H73" s="87">
        <f t="shared" si="12"/>
        <v>110</v>
      </c>
      <c r="I73" s="86">
        <f t="shared" si="12"/>
        <v>110</v>
      </c>
      <c r="J73" s="88">
        <f t="shared" si="12"/>
        <v>110</v>
      </c>
      <c r="K73" s="86">
        <f t="shared" si="12"/>
        <v>161820</v>
      </c>
      <c r="L73" s="86">
        <f t="shared" si="12"/>
        <v>134200</v>
      </c>
      <c r="M73" s="86">
        <f t="shared" si="12"/>
        <v>142040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662</v>
      </c>
      <c r="F75" s="93">
        <v>38</v>
      </c>
      <c r="G75" s="93">
        <v>32</v>
      </c>
      <c r="H75" s="94">
        <v>110</v>
      </c>
      <c r="I75" s="93">
        <v>110</v>
      </c>
      <c r="J75" s="95">
        <v>110</v>
      </c>
      <c r="K75" s="93">
        <v>161820</v>
      </c>
      <c r="L75" s="93">
        <v>134200</v>
      </c>
      <c r="M75" s="93">
        <v>142040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800</v>
      </c>
      <c r="F77" s="72">
        <f t="shared" ref="F77:M77" si="13">F78+F81+F84+F85+F86+F87+F88</f>
        <v>134</v>
      </c>
      <c r="G77" s="72">
        <f t="shared" si="13"/>
        <v>92</v>
      </c>
      <c r="H77" s="73">
        <f t="shared" si="13"/>
        <v>173</v>
      </c>
      <c r="I77" s="72">
        <f t="shared" si="13"/>
        <v>3838</v>
      </c>
      <c r="J77" s="74">
        <f t="shared" si="13"/>
        <v>3838</v>
      </c>
      <c r="K77" s="72">
        <f t="shared" si="13"/>
        <v>15360</v>
      </c>
      <c r="L77" s="72">
        <f t="shared" si="13"/>
        <v>15256</v>
      </c>
      <c r="M77" s="72">
        <f t="shared" si="13"/>
        <v>375.04199999999997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3600</v>
      </c>
      <c r="J78" s="102">
        <f t="shared" si="14"/>
        <v>3600</v>
      </c>
      <c r="K78" s="100">
        <f t="shared" si="14"/>
        <v>15000</v>
      </c>
      <c r="L78" s="100">
        <f t="shared" si="14"/>
        <v>15000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3600</v>
      </c>
      <c r="J79" s="81">
        <v>3600</v>
      </c>
      <c r="K79" s="79">
        <v>15000</v>
      </c>
      <c r="L79" s="79">
        <v>15000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800</v>
      </c>
      <c r="F81" s="86">
        <f t="shared" ref="F81:M81" si="15">SUM(F82:F83)</f>
        <v>134</v>
      </c>
      <c r="G81" s="86">
        <f t="shared" si="15"/>
        <v>92</v>
      </c>
      <c r="H81" s="87">
        <f t="shared" si="15"/>
        <v>173</v>
      </c>
      <c r="I81" s="86">
        <f t="shared" si="15"/>
        <v>238</v>
      </c>
      <c r="J81" s="88">
        <f t="shared" si="15"/>
        <v>238</v>
      </c>
      <c r="K81" s="86">
        <f t="shared" si="15"/>
        <v>360</v>
      </c>
      <c r="L81" s="86">
        <f t="shared" si="15"/>
        <v>256</v>
      </c>
      <c r="M81" s="86">
        <f t="shared" si="15"/>
        <v>375.04199999999997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800</v>
      </c>
      <c r="F83" s="93">
        <v>134</v>
      </c>
      <c r="G83" s="93">
        <v>92</v>
      </c>
      <c r="H83" s="94">
        <v>173</v>
      </c>
      <c r="I83" s="93">
        <v>238</v>
      </c>
      <c r="J83" s="95">
        <v>238</v>
      </c>
      <c r="K83" s="93">
        <v>360</v>
      </c>
      <c r="L83" s="93">
        <v>256</v>
      </c>
      <c r="M83" s="93">
        <v>375.04199999999997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104600</v>
      </c>
      <c r="F92" s="46">
        <f t="shared" ref="F92:M92" si="16">F4+F51+F77+F90</f>
        <v>96456.986040000003</v>
      </c>
      <c r="G92" s="46">
        <f t="shared" si="16"/>
        <v>91306</v>
      </c>
      <c r="H92" s="47">
        <f t="shared" si="16"/>
        <v>96678</v>
      </c>
      <c r="I92" s="46">
        <f t="shared" si="16"/>
        <v>333278</v>
      </c>
      <c r="J92" s="48">
        <f t="shared" si="16"/>
        <v>310278</v>
      </c>
      <c r="K92" s="46">
        <f t="shared" si="16"/>
        <v>279340</v>
      </c>
      <c r="L92" s="46">
        <f t="shared" si="16"/>
        <v>265217</v>
      </c>
      <c r="M92" s="46">
        <f t="shared" si="16"/>
        <v>264604.55300000001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161</v>
      </c>
      <c r="F3" s="17" t="s">
        <v>162</v>
      </c>
      <c r="G3" s="17" t="s">
        <v>126</v>
      </c>
      <c r="H3" s="173" t="s">
        <v>125</v>
      </c>
      <c r="I3" s="174"/>
      <c r="J3" s="175"/>
      <c r="K3" s="17" t="s">
        <v>122</v>
      </c>
      <c r="L3" s="17" t="s">
        <v>124</v>
      </c>
      <c r="M3" s="17" t="s">
        <v>123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56206</v>
      </c>
      <c r="F4" s="72">
        <f t="shared" ref="F4:M4" si="0">F5+F8+F47</f>
        <v>57898.27610000001</v>
      </c>
      <c r="G4" s="72">
        <f t="shared" si="0"/>
        <v>75651</v>
      </c>
      <c r="H4" s="73">
        <f t="shared" si="0"/>
        <v>73536</v>
      </c>
      <c r="I4" s="72">
        <f t="shared" si="0"/>
        <v>78857</v>
      </c>
      <c r="J4" s="74">
        <f t="shared" si="0"/>
        <v>78936</v>
      </c>
      <c r="K4" s="72">
        <f t="shared" si="0"/>
        <v>70947</v>
      </c>
      <c r="L4" s="72">
        <f t="shared" si="0"/>
        <v>85276</v>
      </c>
      <c r="M4" s="72">
        <f t="shared" si="0"/>
        <v>84564.728000000003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37484</v>
      </c>
      <c r="F5" s="100">
        <f t="shared" ref="F5:M5" si="1">SUM(F6:F7)</f>
        <v>41947.075530000002</v>
      </c>
      <c r="G5" s="100">
        <f t="shared" si="1"/>
        <v>50413</v>
      </c>
      <c r="H5" s="101">
        <f t="shared" si="1"/>
        <v>55117</v>
      </c>
      <c r="I5" s="100">
        <f t="shared" si="1"/>
        <v>53117</v>
      </c>
      <c r="J5" s="102">
        <f t="shared" si="1"/>
        <v>53117</v>
      </c>
      <c r="K5" s="100">
        <f t="shared" si="1"/>
        <v>56939</v>
      </c>
      <c r="L5" s="100">
        <f t="shared" si="1"/>
        <v>60014</v>
      </c>
      <c r="M5" s="100">
        <f t="shared" si="1"/>
        <v>63194.741999999998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33900</v>
      </c>
      <c r="F6" s="79">
        <v>37009.244420000003</v>
      </c>
      <c r="G6" s="79">
        <v>45341</v>
      </c>
      <c r="H6" s="80">
        <v>49792</v>
      </c>
      <c r="I6" s="79">
        <v>47792</v>
      </c>
      <c r="J6" s="81">
        <v>47792</v>
      </c>
      <c r="K6" s="79">
        <v>51347</v>
      </c>
      <c r="L6" s="79">
        <v>54014</v>
      </c>
      <c r="M6" s="79">
        <v>56876.741999999998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3584</v>
      </c>
      <c r="F7" s="93">
        <v>4937.8311100000001</v>
      </c>
      <c r="G7" s="93">
        <v>5072</v>
      </c>
      <c r="H7" s="94">
        <v>5325</v>
      </c>
      <c r="I7" s="93">
        <v>5325</v>
      </c>
      <c r="J7" s="95">
        <v>5325</v>
      </c>
      <c r="K7" s="93">
        <v>5592</v>
      </c>
      <c r="L7" s="93">
        <v>6000</v>
      </c>
      <c r="M7" s="93">
        <v>6318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18722</v>
      </c>
      <c r="F8" s="100">
        <f t="shared" ref="F8:M8" si="2">SUM(F9:F46)</f>
        <v>15951.20057000001</v>
      </c>
      <c r="G8" s="100">
        <f t="shared" si="2"/>
        <v>25238</v>
      </c>
      <c r="H8" s="101">
        <f t="shared" si="2"/>
        <v>18419</v>
      </c>
      <c r="I8" s="100">
        <f t="shared" si="2"/>
        <v>25740</v>
      </c>
      <c r="J8" s="102">
        <f t="shared" si="2"/>
        <v>25819</v>
      </c>
      <c r="K8" s="100">
        <f t="shared" si="2"/>
        <v>14008</v>
      </c>
      <c r="L8" s="100">
        <f t="shared" si="2"/>
        <v>25262</v>
      </c>
      <c r="M8" s="100">
        <f t="shared" si="2"/>
        <v>21369.985999999997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4.5599999999999996</v>
      </c>
      <c r="G9" s="79">
        <v>27</v>
      </c>
      <c r="H9" s="80">
        <v>4</v>
      </c>
      <c r="I9" s="79">
        <v>4</v>
      </c>
      <c r="J9" s="81">
        <v>4</v>
      </c>
      <c r="K9" s="79">
        <v>4</v>
      </c>
      <c r="L9" s="79">
        <v>90</v>
      </c>
      <c r="M9" s="79">
        <v>94.77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405</v>
      </c>
      <c r="F10" s="86">
        <v>103.19736</v>
      </c>
      <c r="G10" s="86">
        <v>249</v>
      </c>
      <c r="H10" s="87">
        <v>43</v>
      </c>
      <c r="I10" s="86">
        <v>43</v>
      </c>
      <c r="J10" s="88">
        <v>473</v>
      </c>
      <c r="K10" s="86">
        <v>45</v>
      </c>
      <c r="L10" s="86">
        <v>53</v>
      </c>
      <c r="M10" s="86">
        <v>55.808999999999997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124</v>
      </c>
      <c r="F11" s="86">
        <v>373.83430999999996</v>
      </c>
      <c r="G11" s="86">
        <v>119</v>
      </c>
      <c r="H11" s="87">
        <v>4</v>
      </c>
      <c r="I11" s="86">
        <v>4</v>
      </c>
      <c r="J11" s="88">
        <v>4</v>
      </c>
      <c r="K11" s="86">
        <v>4</v>
      </c>
      <c r="L11" s="86">
        <v>4</v>
      </c>
      <c r="M11" s="86">
        <v>4.2119999999999997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</v>
      </c>
      <c r="F12" s="86">
        <v>0</v>
      </c>
      <c r="G12" s="86">
        <v>3817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595</v>
      </c>
      <c r="F14" s="86">
        <v>1115.1371399999998</v>
      </c>
      <c r="G14" s="86">
        <v>922</v>
      </c>
      <c r="H14" s="87">
        <v>140</v>
      </c>
      <c r="I14" s="86">
        <v>140</v>
      </c>
      <c r="J14" s="88">
        <v>860</v>
      </c>
      <c r="K14" s="86">
        <v>145</v>
      </c>
      <c r="L14" s="86">
        <v>171</v>
      </c>
      <c r="M14" s="86">
        <v>479.06299999999999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569</v>
      </c>
      <c r="F15" s="86">
        <v>1081.6735900000001</v>
      </c>
      <c r="G15" s="86">
        <v>319</v>
      </c>
      <c r="H15" s="87">
        <v>2720</v>
      </c>
      <c r="I15" s="86">
        <v>2720</v>
      </c>
      <c r="J15" s="88">
        <v>1075</v>
      </c>
      <c r="K15" s="86">
        <v>2955</v>
      </c>
      <c r="L15" s="86">
        <v>3489</v>
      </c>
      <c r="M15" s="86">
        <v>3319.0169999999998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3975</v>
      </c>
      <c r="F17" s="86">
        <v>6523.4669100000001</v>
      </c>
      <c r="G17" s="86">
        <v>5214</v>
      </c>
      <c r="H17" s="87">
        <v>12465</v>
      </c>
      <c r="I17" s="86">
        <v>19246</v>
      </c>
      <c r="J17" s="88">
        <v>6250</v>
      </c>
      <c r="K17" s="86">
        <v>7663</v>
      </c>
      <c r="L17" s="86">
        <v>17687</v>
      </c>
      <c r="M17" s="86">
        <v>9049.4110000000001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8.3174400000000013</v>
      </c>
      <c r="G21" s="86">
        <v>473</v>
      </c>
      <c r="H21" s="87">
        <v>43</v>
      </c>
      <c r="I21" s="86">
        <v>43</v>
      </c>
      <c r="J21" s="88">
        <v>4043</v>
      </c>
      <c r="K21" s="86">
        <v>93</v>
      </c>
      <c r="L21" s="86">
        <v>110</v>
      </c>
      <c r="M21" s="86">
        <v>1115.83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54</v>
      </c>
      <c r="F22" s="86">
        <v>35.5</v>
      </c>
      <c r="G22" s="86">
        <v>180</v>
      </c>
      <c r="H22" s="87">
        <v>9</v>
      </c>
      <c r="I22" s="86">
        <v>9</v>
      </c>
      <c r="J22" s="88">
        <v>9</v>
      </c>
      <c r="K22" s="86">
        <v>11</v>
      </c>
      <c r="L22" s="86">
        <v>14</v>
      </c>
      <c r="M22" s="86">
        <v>14.741999999999999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2749</v>
      </c>
      <c r="H25" s="87">
        <v>615</v>
      </c>
      <c r="I25" s="86">
        <v>615</v>
      </c>
      <c r="J25" s="88">
        <v>765</v>
      </c>
      <c r="K25" s="86">
        <v>975</v>
      </c>
      <c r="L25" s="86">
        <v>1151</v>
      </c>
      <c r="M25" s="86">
        <v>2212.0029999999997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5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71</v>
      </c>
      <c r="F29" s="86">
        <v>28.367540000000002</v>
      </c>
      <c r="G29" s="86">
        <v>47</v>
      </c>
      <c r="H29" s="87">
        <v>6</v>
      </c>
      <c r="I29" s="86">
        <v>6</v>
      </c>
      <c r="J29" s="88">
        <v>76</v>
      </c>
      <c r="K29" s="86">
        <v>6</v>
      </c>
      <c r="L29" s="86">
        <v>7</v>
      </c>
      <c r="M29" s="86">
        <v>7.3709999999999996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61</v>
      </c>
      <c r="F37" s="86">
        <v>82.547939999999997</v>
      </c>
      <c r="G37" s="86">
        <v>10</v>
      </c>
      <c r="H37" s="87">
        <v>36</v>
      </c>
      <c r="I37" s="86">
        <v>36</v>
      </c>
      <c r="J37" s="88">
        <v>36</v>
      </c>
      <c r="K37" s="86">
        <v>74</v>
      </c>
      <c r="L37" s="86">
        <v>87</v>
      </c>
      <c r="M37" s="86">
        <v>591.61099999999999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133</v>
      </c>
      <c r="F38" s="86">
        <v>114.05097000000001</v>
      </c>
      <c r="G38" s="86">
        <v>640</v>
      </c>
      <c r="H38" s="87">
        <v>166</v>
      </c>
      <c r="I38" s="86">
        <v>166</v>
      </c>
      <c r="J38" s="88">
        <v>831</v>
      </c>
      <c r="K38" s="86">
        <v>153</v>
      </c>
      <c r="L38" s="86">
        <v>180</v>
      </c>
      <c r="M38" s="86">
        <v>189.54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1053</v>
      </c>
      <c r="F39" s="86">
        <v>296.36230999999998</v>
      </c>
      <c r="G39" s="86">
        <v>564</v>
      </c>
      <c r="H39" s="87">
        <v>214</v>
      </c>
      <c r="I39" s="86">
        <v>214</v>
      </c>
      <c r="J39" s="88">
        <v>2114</v>
      </c>
      <c r="K39" s="86">
        <v>223</v>
      </c>
      <c r="L39" s="86">
        <v>263</v>
      </c>
      <c r="M39" s="86">
        <v>1776.9389999999999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75</v>
      </c>
      <c r="H40" s="87">
        <v>0</v>
      </c>
      <c r="I40" s="86">
        <v>0</v>
      </c>
      <c r="J40" s="88">
        <v>61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</v>
      </c>
      <c r="F41" s="86">
        <v>40.347499999999997</v>
      </c>
      <c r="G41" s="86">
        <v>0</v>
      </c>
      <c r="H41" s="87">
        <v>52</v>
      </c>
      <c r="I41" s="86">
        <v>52</v>
      </c>
      <c r="J41" s="88">
        <v>22</v>
      </c>
      <c r="K41" s="86">
        <v>60</v>
      </c>
      <c r="L41" s="86">
        <v>70</v>
      </c>
      <c r="M41" s="86">
        <v>73.709999999999994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6905</v>
      </c>
      <c r="F42" s="86">
        <v>6009.6940600000098</v>
      </c>
      <c r="G42" s="86">
        <v>5598</v>
      </c>
      <c r="H42" s="87">
        <v>1902</v>
      </c>
      <c r="I42" s="86">
        <v>1902</v>
      </c>
      <c r="J42" s="88">
        <v>8071</v>
      </c>
      <c r="K42" s="86">
        <v>1597</v>
      </c>
      <c r="L42" s="86">
        <v>1886</v>
      </c>
      <c r="M42" s="86">
        <v>2385.9579999999996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4487</v>
      </c>
      <c r="F43" s="86">
        <v>15.573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3778</v>
      </c>
      <c r="H44" s="87">
        <v>0</v>
      </c>
      <c r="I44" s="86">
        <v>540</v>
      </c>
      <c r="J44" s="88">
        <v>660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43</v>
      </c>
      <c r="F45" s="86">
        <v>118.5705</v>
      </c>
      <c r="G45" s="86">
        <v>411</v>
      </c>
      <c r="H45" s="87">
        <v>0</v>
      </c>
      <c r="I45" s="86">
        <v>0</v>
      </c>
      <c r="J45" s="88">
        <v>125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233</v>
      </c>
      <c r="F46" s="93">
        <v>0</v>
      </c>
      <c r="G46" s="93">
        <v>46</v>
      </c>
      <c r="H46" s="94">
        <v>0</v>
      </c>
      <c r="I46" s="93">
        <v>0</v>
      </c>
      <c r="J46" s="95">
        <v>335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12099</v>
      </c>
      <c r="F51" s="72">
        <f t="shared" ref="F51:M51" si="4">F52+F59+F62+F63+F64+F72+F73</f>
        <v>14117</v>
      </c>
      <c r="G51" s="72">
        <f t="shared" si="4"/>
        <v>16415.970839999998</v>
      </c>
      <c r="H51" s="73">
        <f t="shared" si="4"/>
        <v>14669</v>
      </c>
      <c r="I51" s="72">
        <f t="shared" si="4"/>
        <v>14669</v>
      </c>
      <c r="J51" s="74">
        <f t="shared" si="4"/>
        <v>14669</v>
      </c>
      <c r="K51" s="72">
        <f t="shared" si="4"/>
        <v>18150</v>
      </c>
      <c r="L51" s="72">
        <f t="shared" si="4"/>
        <v>18330</v>
      </c>
      <c r="M51" s="72">
        <f t="shared" si="4"/>
        <v>19157.95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653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653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653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12099</v>
      </c>
      <c r="F72" s="86">
        <v>13986</v>
      </c>
      <c r="G72" s="86">
        <v>15346.186459999999</v>
      </c>
      <c r="H72" s="87">
        <v>14559</v>
      </c>
      <c r="I72" s="86">
        <v>14559</v>
      </c>
      <c r="J72" s="88">
        <v>14559</v>
      </c>
      <c r="K72" s="86">
        <v>18000</v>
      </c>
      <c r="L72" s="86">
        <v>18180</v>
      </c>
      <c r="M72" s="86">
        <v>19000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131</v>
      </c>
      <c r="G73" s="86">
        <f t="shared" si="12"/>
        <v>416.78438</v>
      </c>
      <c r="H73" s="87">
        <f t="shared" si="12"/>
        <v>110</v>
      </c>
      <c r="I73" s="86">
        <f t="shared" si="12"/>
        <v>110</v>
      </c>
      <c r="J73" s="88">
        <f t="shared" si="12"/>
        <v>110</v>
      </c>
      <c r="K73" s="86">
        <f t="shared" si="12"/>
        <v>150</v>
      </c>
      <c r="L73" s="86">
        <f t="shared" si="12"/>
        <v>150</v>
      </c>
      <c r="M73" s="86">
        <f t="shared" si="12"/>
        <v>157.94999999999999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131</v>
      </c>
      <c r="G75" s="93">
        <v>416.78438</v>
      </c>
      <c r="H75" s="94">
        <v>110</v>
      </c>
      <c r="I75" s="93">
        <v>110</v>
      </c>
      <c r="J75" s="95">
        <v>110</v>
      </c>
      <c r="K75" s="93">
        <v>150</v>
      </c>
      <c r="L75" s="93">
        <v>150</v>
      </c>
      <c r="M75" s="93">
        <v>157.94999999999999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9648</v>
      </c>
      <c r="F77" s="72">
        <f t="shared" ref="F77:M77" si="13">F78+F81+F84+F85+F86+F87+F88</f>
        <v>10325.173790000001</v>
      </c>
      <c r="G77" s="72">
        <f t="shared" si="13"/>
        <v>1637</v>
      </c>
      <c r="H77" s="73">
        <f t="shared" si="13"/>
        <v>7498</v>
      </c>
      <c r="I77" s="72">
        <f t="shared" si="13"/>
        <v>19300</v>
      </c>
      <c r="J77" s="74">
        <f t="shared" si="13"/>
        <v>22221</v>
      </c>
      <c r="K77" s="72">
        <f t="shared" si="13"/>
        <v>23503</v>
      </c>
      <c r="L77" s="72">
        <f t="shared" si="13"/>
        <v>26503</v>
      </c>
      <c r="M77" s="72">
        <f t="shared" si="13"/>
        <v>31259.355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3077</v>
      </c>
      <c r="F78" s="100">
        <f t="shared" ref="F78:M78" si="14">SUM(F79:F80)</f>
        <v>10033</v>
      </c>
      <c r="G78" s="100">
        <f t="shared" si="14"/>
        <v>1241</v>
      </c>
      <c r="H78" s="101">
        <f t="shared" si="14"/>
        <v>7468</v>
      </c>
      <c r="I78" s="100">
        <f t="shared" si="14"/>
        <v>13520</v>
      </c>
      <c r="J78" s="102">
        <f t="shared" si="14"/>
        <v>12500</v>
      </c>
      <c r="K78" s="100">
        <f t="shared" si="14"/>
        <v>23468</v>
      </c>
      <c r="L78" s="100">
        <f t="shared" si="14"/>
        <v>26468</v>
      </c>
      <c r="M78" s="100">
        <f t="shared" si="14"/>
        <v>31023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3077</v>
      </c>
      <c r="F79" s="79">
        <v>10033</v>
      </c>
      <c r="G79" s="79">
        <v>1241</v>
      </c>
      <c r="H79" s="80">
        <v>7468</v>
      </c>
      <c r="I79" s="79">
        <v>12500</v>
      </c>
      <c r="J79" s="81">
        <v>12500</v>
      </c>
      <c r="K79" s="79">
        <v>23468</v>
      </c>
      <c r="L79" s="79">
        <v>26468</v>
      </c>
      <c r="M79" s="79">
        <v>31023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1020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6571</v>
      </c>
      <c r="F81" s="86">
        <f t="shared" ref="F81:M81" si="15">SUM(F82:F83)</f>
        <v>292.17379</v>
      </c>
      <c r="G81" s="86">
        <f t="shared" si="15"/>
        <v>396</v>
      </c>
      <c r="H81" s="87">
        <f t="shared" si="15"/>
        <v>30</v>
      </c>
      <c r="I81" s="86">
        <f t="shared" si="15"/>
        <v>5780</v>
      </c>
      <c r="J81" s="88">
        <f t="shared" si="15"/>
        <v>9721</v>
      </c>
      <c r="K81" s="86">
        <f t="shared" si="15"/>
        <v>35</v>
      </c>
      <c r="L81" s="86">
        <f t="shared" si="15"/>
        <v>35</v>
      </c>
      <c r="M81" s="86">
        <f t="shared" si="15"/>
        <v>236.35499999999999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6300</v>
      </c>
      <c r="J82" s="81">
        <v>8000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6571</v>
      </c>
      <c r="F83" s="93">
        <v>292.17379</v>
      </c>
      <c r="G83" s="93">
        <v>396</v>
      </c>
      <c r="H83" s="94">
        <v>30</v>
      </c>
      <c r="I83" s="93">
        <v>-520</v>
      </c>
      <c r="J83" s="95">
        <v>1721</v>
      </c>
      <c r="K83" s="93">
        <v>35</v>
      </c>
      <c r="L83" s="93">
        <v>35</v>
      </c>
      <c r="M83" s="93">
        <v>236.35499999999999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77953</v>
      </c>
      <c r="F92" s="46">
        <f t="shared" ref="F92:M92" si="16">F4+F51+F77+F90</f>
        <v>82340.449890000018</v>
      </c>
      <c r="G92" s="46">
        <f t="shared" si="16"/>
        <v>93703.970839999994</v>
      </c>
      <c r="H92" s="47">
        <f t="shared" si="16"/>
        <v>95703</v>
      </c>
      <c r="I92" s="46">
        <f t="shared" si="16"/>
        <v>112826</v>
      </c>
      <c r="J92" s="48">
        <f t="shared" si="16"/>
        <v>115826</v>
      </c>
      <c r="K92" s="46">
        <f t="shared" si="16"/>
        <v>112600</v>
      </c>
      <c r="L92" s="46">
        <f t="shared" si="16"/>
        <v>130109</v>
      </c>
      <c r="M92" s="46">
        <f t="shared" si="16"/>
        <v>134982.033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>
      <selection activeCell="D35" sqref="D35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164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  <c r="Z3" s="54" t="s">
        <v>32</v>
      </c>
    </row>
    <row r="4" spans="1:27" s="14" customFormat="1" ht="12.75" customHeight="1" x14ac:dyDescent="0.25">
      <c r="A4" s="25"/>
      <c r="B4" s="55" t="s">
        <v>133</v>
      </c>
      <c r="C4" s="33">
        <v>55950</v>
      </c>
      <c r="D4" s="33">
        <v>55572.142950000009</v>
      </c>
      <c r="E4" s="33">
        <v>63750</v>
      </c>
      <c r="F4" s="27">
        <v>72991</v>
      </c>
      <c r="G4" s="28">
        <v>76311</v>
      </c>
      <c r="H4" s="29">
        <v>76311</v>
      </c>
      <c r="I4" s="33">
        <v>82864</v>
      </c>
      <c r="J4" s="33">
        <v>91120</v>
      </c>
      <c r="K4" s="33">
        <v>103311.984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140</v>
      </c>
      <c r="C5" s="33">
        <v>74932</v>
      </c>
      <c r="D5" s="33">
        <v>85704.92171000001</v>
      </c>
      <c r="E5" s="33">
        <v>95654.191640000005</v>
      </c>
      <c r="F5" s="32">
        <v>165588</v>
      </c>
      <c r="G5" s="33">
        <v>110038</v>
      </c>
      <c r="H5" s="34">
        <v>110038</v>
      </c>
      <c r="I5" s="33">
        <v>120345</v>
      </c>
      <c r="J5" s="33">
        <v>125294.66799999999</v>
      </c>
      <c r="K5" s="33">
        <v>136178.70399999997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141</v>
      </c>
      <c r="C6" s="33">
        <v>104600</v>
      </c>
      <c r="D6" s="33">
        <v>96456.986040000003</v>
      </c>
      <c r="E6" s="33">
        <v>91306</v>
      </c>
      <c r="F6" s="32">
        <v>96678</v>
      </c>
      <c r="G6" s="33">
        <v>333278</v>
      </c>
      <c r="H6" s="34">
        <v>310278</v>
      </c>
      <c r="I6" s="33">
        <v>279340</v>
      </c>
      <c r="J6" s="33">
        <v>265217</v>
      </c>
      <c r="K6" s="33">
        <v>264604.55300000001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142</v>
      </c>
      <c r="C7" s="33">
        <v>77953</v>
      </c>
      <c r="D7" s="33">
        <v>82340.449890000018</v>
      </c>
      <c r="E7" s="33">
        <v>93703.970839999994</v>
      </c>
      <c r="F7" s="32">
        <v>95703</v>
      </c>
      <c r="G7" s="33">
        <v>112826</v>
      </c>
      <c r="H7" s="34">
        <v>115826</v>
      </c>
      <c r="I7" s="33">
        <v>112600</v>
      </c>
      <c r="J7" s="33">
        <v>130109</v>
      </c>
      <c r="K7" s="33">
        <v>134982.033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143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144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145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146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147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135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136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137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138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139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313435</v>
      </c>
      <c r="D19" s="46">
        <f t="shared" ref="D19:K19" si="1">SUM(D4:D18)</f>
        <v>320074.50059000007</v>
      </c>
      <c r="E19" s="46">
        <f t="shared" si="1"/>
        <v>344414.16248</v>
      </c>
      <c r="F19" s="47">
        <f t="shared" si="1"/>
        <v>430960</v>
      </c>
      <c r="G19" s="46">
        <f t="shared" si="1"/>
        <v>632453</v>
      </c>
      <c r="H19" s="48">
        <f t="shared" si="1"/>
        <v>612453</v>
      </c>
      <c r="I19" s="46">
        <f t="shared" si="1"/>
        <v>595149</v>
      </c>
      <c r="J19" s="46">
        <f t="shared" si="1"/>
        <v>611740.66800000006</v>
      </c>
      <c r="K19" s="46">
        <f t="shared" si="1"/>
        <v>639077.27399999998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</row>
    <row r="4" spans="1:27" s="23" customFormat="1" ht="12.75" customHeight="1" x14ac:dyDescent="0.25">
      <c r="A4" s="18"/>
      <c r="B4" s="19" t="s">
        <v>6</v>
      </c>
      <c r="C4" s="20">
        <f>SUM(C5:C7)</f>
        <v>209752</v>
      </c>
      <c r="D4" s="20">
        <f t="shared" ref="D4:K4" si="0">SUM(D5:D7)</f>
        <v>224242.32680000004</v>
      </c>
      <c r="E4" s="20">
        <f t="shared" si="0"/>
        <v>265303</v>
      </c>
      <c r="F4" s="21">
        <f t="shared" si="0"/>
        <v>345519</v>
      </c>
      <c r="G4" s="20">
        <f t="shared" si="0"/>
        <v>298308</v>
      </c>
      <c r="H4" s="22">
        <f t="shared" si="0"/>
        <v>297759</v>
      </c>
      <c r="I4" s="20">
        <f t="shared" si="0"/>
        <v>308347</v>
      </c>
      <c r="J4" s="20">
        <f t="shared" si="0"/>
        <v>344677.94199999998</v>
      </c>
      <c r="K4" s="20">
        <f t="shared" si="0"/>
        <v>369071.99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165899</v>
      </c>
      <c r="D5" s="28">
        <v>182171.80168000003</v>
      </c>
      <c r="E5" s="28">
        <v>210676</v>
      </c>
      <c r="F5" s="27">
        <v>235032</v>
      </c>
      <c r="G5" s="28">
        <v>230093</v>
      </c>
      <c r="H5" s="29">
        <v>230092</v>
      </c>
      <c r="I5" s="28">
        <v>246649</v>
      </c>
      <c r="J5" s="28">
        <v>259968.21399999998</v>
      </c>
      <c r="K5" s="29">
        <v>273788.94199999998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43709.647559999998</v>
      </c>
      <c r="D6" s="33">
        <v>42070.525120000013</v>
      </c>
      <c r="E6" s="33">
        <v>54627</v>
      </c>
      <c r="F6" s="32">
        <v>110487</v>
      </c>
      <c r="G6" s="33">
        <v>68215</v>
      </c>
      <c r="H6" s="34">
        <v>67667</v>
      </c>
      <c r="I6" s="33">
        <v>61698</v>
      </c>
      <c r="J6" s="33">
        <v>84709.727999999988</v>
      </c>
      <c r="K6" s="34">
        <v>95283.047999999995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143.35244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91785</v>
      </c>
      <c r="D8" s="20">
        <f t="shared" ref="D8:K8" si="1">SUM(D9:D15)</f>
        <v>85070</v>
      </c>
      <c r="E8" s="20">
        <f t="shared" si="1"/>
        <v>77006.970839999994</v>
      </c>
      <c r="F8" s="21">
        <f t="shared" si="1"/>
        <v>77539</v>
      </c>
      <c r="G8" s="20">
        <f t="shared" si="1"/>
        <v>310539</v>
      </c>
      <c r="H8" s="22">
        <f t="shared" si="1"/>
        <v>288087</v>
      </c>
      <c r="I8" s="20">
        <f t="shared" si="1"/>
        <v>247694</v>
      </c>
      <c r="J8" s="20">
        <f t="shared" si="1"/>
        <v>225069</v>
      </c>
      <c r="K8" s="20">
        <f t="shared" si="1"/>
        <v>237923.72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78725</v>
      </c>
      <c r="D9" s="28">
        <v>70600</v>
      </c>
      <c r="E9" s="28">
        <v>60000</v>
      </c>
      <c r="F9" s="27">
        <v>62600</v>
      </c>
      <c r="G9" s="28">
        <v>295600</v>
      </c>
      <c r="H9" s="29">
        <v>272600</v>
      </c>
      <c r="I9" s="28">
        <v>64440</v>
      </c>
      <c r="J9" s="28">
        <v>71157</v>
      </c>
      <c r="K9" s="29">
        <v>75239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653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12099</v>
      </c>
      <c r="D14" s="33">
        <v>13986</v>
      </c>
      <c r="E14" s="33">
        <v>15346.186459999999</v>
      </c>
      <c r="F14" s="32">
        <v>14559</v>
      </c>
      <c r="G14" s="33">
        <v>14559</v>
      </c>
      <c r="H14" s="34">
        <v>14559</v>
      </c>
      <c r="I14" s="33">
        <v>18000</v>
      </c>
      <c r="J14" s="33">
        <v>18180</v>
      </c>
      <c r="K14" s="34">
        <v>19000</v>
      </c>
    </row>
    <row r="15" spans="1:27" s="14" customFormat="1" ht="12.75" customHeight="1" x14ac:dyDescent="0.25">
      <c r="A15" s="25"/>
      <c r="B15" s="26" t="s">
        <v>20</v>
      </c>
      <c r="C15" s="35">
        <v>961</v>
      </c>
      <c r="D15" s="36">
        <v>484</v>
      </c>
      <c r="E15" s="36">
        <v>1007.7843800000001</v>
      </c>
      <c r="F15" s="35">
        <v>380</v>
      </c>
      <c r="G15" s="36">
        <v>380</v>
      </c>
      <c r="H15" s="37">
        <v>928</v>
      </c>
      <c r="I15" s="36">
        <v>165254</v>
      </c>
      <c r="J15" s="36">
        <v>135732</v>
      </c>
      <c r="K15" s="37">
        <v>143684.72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11898</v>
      </c>
      <c r="D16" s="20">
        <f t="shared" ref="D16:K16" si="2">SUM(D17:D23)</f>
        <v>10762.173790000001</v>
      </c>
      <c r="E16" s="20">
        <f t="shared" si="2"/>
        <v>2104.19164</v>
      </c>
      <c r="F16" s="21">
        <f t="shared" si="2"/>
        <v>7902</v>
      </c>
      <c r="G16" s="20">
        <f t="shared" si="2"/>
        <v>23606</v>
      </c>
      <c r="H16" s="22">
        <f t="shared" si="2"/>
        <v>26607</v>
      </c>
      <c r="I16" s="20">
        <f t="shared" si="2"/>
        <v>39108</v>
      </c>
      <c r="J16" s="20">
        <f t="shared" si="2"/>
        <v>41993.726000000002</v>
      </c>
      <c r="K16" s="20">
        <f t="shared" si="2"/>
        <v>32081.563999999998</v>
      </c>
    </row>
    <row r="17" spans="1:11" s="14" customFormat="1" ht="12.75" customHeight="1" x14ac:dyDescent="0.25">
      <c r="A17" s="25"/>
      <c r="B17" s="26" t="s">
        <v>22</v>
      </c>
      <c r="C17" s="27">
        <v>3077</v>
      </c>
      <c r="D17" s="28">
        <v>10033</v>
      </c>
      <c r="E17" s="28">
        <v>1449</v>
      </c>
      <c r="F17" s="27">
        <v>7553</v>
      </c>
      <c r="G17" s="28">
        <v>17120</v>
      </c>
      <c r="H17" s="29">
        <v>16100</v>
      </c>
      <c r="I17" s="28">
        <v>38468</v>
      </c>
      <c r="J17" s="28">
        <v>41467.726000000002</v>
      </c>
      <c r="K17" s="29">
        <v>31023</v>
      </c>
    </row>
    <row r="18" spans="1:11" s="14" customFormat="1" ht="12.75" customHeight="1" x14ac:dyDescent="0.25">
      <c r="A18" s="25"/>
      <c r="B18" s="26" t="s">
        <v>23</v>
      </c>
      <c r="C18" s="32">
        <v>8821</v>
      </c>
      <c r="D18" s="33">
        <v>729.17379000000005</v>
      </c>
      <c r="E18" s="33">
        <v>655.19164000000001</v>
      </c>
      <c r="F18" s="32">
        <v>349</v>
      </c>
      <c r="G18" s="33">
        <v>6486</v>
      </c>
      <c r="H18" s="34">
        <v>10507</v>
      </c>
      <c r="I18" s="33">
        <v>640</v>
      </c>
      <c r="J18" s="33">
        <v>526</v>
      </c>
      <c r="K18" s="34">
        <v>1058.5639999999999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313435</v>
      </c>
      <c r="D26" s="46">
        <f t="shared" ref="D26:K26" si="3">+D4+D8+D16+D24</f>
        <v>320074.50059000007</v>
      </c>
      <c r="E26" s="46">
        <f t="shared" si="3"/>
        <v>344414.16247999994</v>
      </c>
      <c r="F26" s="47">
        <f t="shared" si="3"/>
        <v>430960</v>
      </c>
      <c r="G26" s="46">
        <f t="shared" si="3"/>
        <v>632453</v>
      </c>
      <c r="H26" s="48">
        <f t="shared" si="3"/>
        <v>612453</v>
      </c>
      <c r="I26" s="46">
        <f t="shared" si="3"/>
        <v>595149</v>
      </c>
      <c r="J26" s="46">
        <f t="shared" si="3"/>
        <v>611740.66800000006</v>
      </c>
      <c r="K26" s="46">
        <f t="shared" si="3"/>
        <v>639077.27399999998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6022</v>
      </c>
      <c r="D4" s="33">
        <v>5847</v>
      </c>
      <c r="E4" s="33">
        <v>7490</v>
      </c>
      <c r="F4" s="27">
        <v>8302</v>
      </c>
      <c r="G4" s="28">
        <v>8302</v>
      </c>
      <c r="H4" s="29">
        <v>8407</v>
      </c>
      <c r="I4" s="33">
        <v>9256</v>
      </c>
      <c r="J4" s="33">
        <v>10203</v>
      </c>
      <c r="K4" s="33">
        <v>13274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49928</v>
      </c>
      <c r="D5" s="33">
        <v>49725.142950000001</v>
      </c>
      <c r="E5" s="33">
        <v>56260</v>
      </c>
      <c r="F5" s="32">
        <v>64689</v>
      </c>
      <c r="G5" s="33">
        <v>68009</v>
      </c>
      <c r="H5" s="34">
        <v>67904</v>
      </c>
      <c r="I5" s="33">
        <v>73608</v>
      </c>
      <c r="J5" s="33">
        <v>80917</v>
      </c>
      <c r="K5" s="33">
        <v>90038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55950</v>
      </c>
      <c r="D19" s="46">
        <f t="shared" ref="D19:K19" si="1">SUM(D4:D18)</f>
        <v>55572.142950000001</v>
      </c>
      <c r="E19" s="46">
        <f t="shared" si="1"/>
        <v>63750</v>
      </c>
      <c r="F19" s="47">
        <f t="shared" si="1"/>
        <v>72991</v>
      </c>
      <c r="G19" s="46">
        <f t="shared" si="1"/>
        <v>76311</v>
      </c>
      <c r="H19" s="48">
        <f t="shared" si="1"/>
        <v>76311</v>
      </c>
      <c r="I19" s="46">
        <f t="shared" si="1"/>
        <v>82864</v>
      </c>
      <c r="J19" s="46">
        <f t="shared" si="1"/>
        <v>91120</v>
      </c>
      <c r="K19" s="46">
        <f t="shared" si="1"/>
        <v>103312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</row>
    <row r="4" spans="1:27" s="23" customFormat="1" ht="12.75" customHeight="1" x14ac:dyDescent="0.25">
      <c r="A4" s="18"/>
      <c r="B4" s="19" t="s">
        <v>6</v>
      </c>
      <c r="C4" s="20">
        <f>SUM(C5:C7)</f>
        <v>55666</v>
      </c>
      <c r="D4" s="20">
        <f t="shared" ref="D4:K4" si="0">SUM(D5:D7)</f>
        <v>55187.142950000009</v>
      </c>
      <c r="E4" s="20">
        <f t="shared" si="0"/>
        <v>63213</v>
      </c>
      <c r="F4" s="21">
        <f t="shared" si="0"/>
        <v>72891</v>
      </c>
      <c r="G4" s="20">
        <f t="shared" si="0"/>
        <v>76027</v>
      </c>
      <c r="H4" s="22">
        <f t="shared" si="0"/>
        <v>75908</v>
      </c>
      <c r="I4" s="20">
        <f t="shared" si="0"/>
        <v>81660</v>
      </c>
      <c r="J4" s="20">
        <f t="shared" si="0"/>
        <v>89828</v>
      </c>
      <c r="K4" s="20">
        <f t="shared" si="0"/>
        <v>101720.484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41313</v>
      </c>
      <c r="D5" s="28">
        <v>42220.063240000003</v>
      </c>
      <c r="E5" s="28">
        <v>48556</v>
      </c>
      <c r="F5" s="27">
        <v>53470</v>
      </c>
      <c r="G5" s="28">
        <v>54861</v>
      </c>
      <c r="H5" s="29">
        <v>54861</v>
      </c>
      <c r="I5" s="28">
        <v>58808</v>
      </c>
      <c r="J5" s="28">
        <v>61984</v>
      </c>
      <c r="K5" s="29">
        <v>65269.851999999992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14209.647559999998</v>
      </c>
      <c r="D6" s="33">
        <v>12967.079710000005</v>
      </c>
      <c r="E6" s="33">
        <v>14657</v>
      </c>
      <c r="F6" s="32">
        <v>19421</v>
      </c>
      <c r="G6" s="33">
        <v>21166</v>
      </c>
      <c r="H6" s="34">
        <v>21047</v>
      </c>
      <c r="I6" s="33">
        <v>22852</v>
      </c>
      <c r="J6" s="33">
        <v>27844</v>
      </c>
      <c r="K6" s="34">
        <v>36450.631999999998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143.35244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144</v>
      </c>
      <c r="D8" s="20">
        <f t="shared" ref="D8:K8" si="1">SUM(D9:D15)</f>
        <v>103</v>
      </c>
      <c r="E8" s="20">
        <f t="shared" si="1"/>
        <v>506</v>
      </c>
      <c r="F8" s="21">
        <f t="shared" si="1"/>
        <v>100</v>
      </c>
      <c r="G8" s="20">
        <f t="shared" si="1"/>
        <v>100</v>
      </c>
      <c r="H8" s="22">
        <f t="shared" si="1"/>
        <v>135</v>
      </c>
      <c r="I8" s="20">
        <f t="shared" si="1"/>
        <v>1204</v>
      </c>
      <c r="J8" s="20">
        <f t="shared" si="1"/>
        <v>1292</v>
      </c>
      <c r="K8" s="20">
        <f t="shared" si="1"/>
        <v>1392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144</v>
      </c>
      <c r="D15" s="36">
        <v>103</v>
      </c>
      <c r="E15" s="36">
        <v>506</v>
      </c>
      <c r="F15" s="35">
        <v>100</v>
      </c>
      <c r="G15" s="36">
        <v>100</v>
      </c>
      <c r="H15" s="37">
        <v>135</v>
      </c>
      <c r="I15" s="36">
        <v>1204</v>
      </c>
      <c r="J15" s="36">
        <v>1292</v>
      </c>
      <c r="K15" s="37">
        <v>1392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140</v>
      </c>
      <c r="D16" s="20">
        <f t="shared" ref="D16:K16" si="2">SUM(D17:D23)</f>
        <v>282</v>
      </c>
      <c r="E16" s="20">
        <f t="shared" si="2"/>
        <v>31</v>
      </c>
      <c r="F16" s="21">
        <f t="shared" si="2"/>
        <v>0</v>
      </c>
      <c r="G16" s="20">
        <f t="shared" si="2"/>
        <v>184</v>
      </c>
      <c r="H16" s="22">
        <f t="shared" si="2"/>
        <v>268</v>
      </c>
      <c r="I16" s="20">
        <f t="shared" si="2"/>
        <v>0</v>
      </c>
      <c r="J16" s="20">
        <f t="shared" si="2"/>
        <v>0</v>
      </c>
      <c r="K16" s="20">
        <f t="shared" si="2"/>
        <v>199.5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140</v>
      </c>
      <c r="D18" s="33">
        <v>282</v>
      </c>
      <c r="E18" s="33">
        <v>31</v>
      </c>
      <c r="F18" s="32">
        <v>0</v>
      </c>
      <c r="G18" s="33">
        <v>184</v>
      </c>
      <c r="H18" s="34">
        <v>268</v>
      </c>
      <c r="I18" s="33">
        <v>0</v>
      </c>
      <c r="J18" s="33">
        <v>0</v>
      </c>
      <c r="K18" s="34">
        <v>199.5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55950</v>
      </c>
      <c r="D26" s="46">
        <f t="shared" ref="D26:K26" si="3">+D4+D8+D16+D24</f>
        <v>55572.142950000009</v>
      </c>
      <c r="E26" s="46">
        <f t="shared" si="3"/>
        <v>63750</v>
      </c>
      <c r="F26" s="47">
        <f t="shared" si="3"/>
        <v>72991</v>
      </c>
      <c r="G26" s="46">
        <f t="shared" si="3"/>
        <v>76311</v>
      </c>
      <c r="H26" s="48">
        <f t="shared" si="3"/>
        <v>76311</v>
      </c>
      <c r="I26" s="46">
        <f t="shared" si="3"/>
        <v>82864</v>
      </c>
      <c r="J26" s="46">
        <f t="shared" si="3"/>
        <v>91120</v>
      </c>
      <c r="K26" s="46">
        <f t="shared" si="3"/>
        <v>103311.984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10059</v>
      </c>
      <c r="D4" s="33">
        <v>9305.9322300000003</v>
      </c>
      <c r="E4" s="33">
        <v>5269.0672800000002</v>
      </c>
      <c r="F4" s="27">
        <v>11436</v>
      </c>
      <c r="G4" s="28">
        <v>11436</v>
      </c>
      <c r="H4" s="29">
        <v>41479</v>
      </c>
      <c r="I4" s="33">
        <v>12416</v>
      </c>
      <c r="J4" s="33">
        <v>13046</v>
      </c>
      <c r="K4" s="33">
        <v>13737.437999999998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9045</v>
      </c>
      <c r="D5" s="33">
        <v>71609.00678999997</v>
      </c>
      <c r="E5" s="33">
        <v>84474</v>
      </c>
      <c r="F5" s="32">
        <v>77160</v>
      </c>
      <c r="G5" s="33">
        <v>25940</v>
      </c>
      <c r="H5" s="34">
        <v>41348</v>
      </c>
      <c r="I5" s="33">
        <v>28020</v>
      </c>
      <c r="J5" s="33">
        <v>29772.706000000006</v>
      </c>
      <c r="K5" s="33">
        <v>33139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152</v>
      </c>
      <c r="C6" s="33">
        <v>55828</v>
      </c>
      <c r="D6" s="33">
        <v>4790.0291200000001</v>
      </c>
      <c r="E6" s="33">
        <v>5380</v>
      </c>
      <c r="F6" s="32">
        <v>71537</v>
      </c>
      <c r="G6" s="33">
        <v>69207</v>
      </c>
      <c r="H6" s="34">
        <v>23756</v>
      </c>
      <c r="I6" s="33">
        <v>74037</v>
      </c>
      <c r="J6" s="33">
        <v>76060</v>
      </c>
      <c r="K6" s="33">
        <v>81091.179999999993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0</v>
      </c>
      <c r="D7" s="33">
        <v>0</v>
      </c>
      <c r="E7" s="33">
        <v>531.12436000000002</v>
      </c>
      <c r="F7" s="32">
        <v>5455</v>
      </c>
      <c r="G7" s="33">
        <v>3455</v>
      </c>
      <c r="H7" s="34">
        <v>3455</v>
      </c>
      <c r="I7" s="33">
        <v>5872</v>
      </c>
      <c r="J7" s="33">
        <v>6416</v>
      </c>
      <c r="K7" s="33">
        <v>8211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74932</v>
      </c>
      <c r="D19" s="46">
        <f t="shared" ref="D19:K19" si="1">SUM(D4:D18)</f>
        <v>85704.968139999983</v>
      </c>
      <c r="E19" s="46">
        <f t="shared" si="1"/>
        <v>95654.191640000005</v>
      </c>
      <c r="F19" s="47">
        <f t="shared" si="1"/>
        <v>165588</v>
      </c>
      <c r="G19" s="46">
        <f t="shared" si="1"/>
        <v>110038</v>
      </c>
      <c r="H19" s="48">
        <f t="shared" si="1"/>
        <v>110038</v>
      </c>
      <c r="I19" s="46">
        <f t="shared" si="1"/>
        <v>120345</v>
      </c>
      <c r="J19" s="46">
        <f t="shared" si="1"/>
        <v>125294.70600000001</v>
      </c>
      <c r="K19" s="46">
        <f t="shared" si="1"/>
        <v>136178.61799999999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</row>
    <row r="4" spans="1:27" s="23" customFormat="1" ht="12.75" customHeight="1" x14ac:dyDescent="0.25">
      <c r="A4" s="18"/>
      <c r="B4" s="19" t="s">
        <v>6</v>
      </c>
      <c r="C4" s="20">
        <f>SUM(C5:C7)</f>
        <v>73467</v>
      </c>
      <c r="D4" s="20">
        <f t="shared" ref="D4:K4" si="0">SUM(D5:D7)</f>
        <v>85471.92171000001</v>
      </c>
      <c r="E4" s="20">
        <f t="shared" si="0"/>
        <v>95257</v>
      </c>
      <c r="F4" s="21">
        <f t="shared" si="0"/>
        <v>165297</v>
      </c>
      <c r="G4" s="20">
        <f t="shared" si="0"/>
        <v>109694</v>
      </c>
      <c r="H4" s="22">
        <f t="shared" si="0"/>
        <v>109185</v>
      </c>
      <c r="I4" s="20">
        <f t="shared" si="0"/>
        <v>118020</v>
      </c>
      <c r="J4" s="20">
        <f t="shared" si="0"/>
        <v>124969.942</v>
      </c>
      <c r="K4" s="20">
        <f t="shared" si="0"/>
        <v>135836.26699999999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67809</v>
      </c>
      <c r="D5" s="28">
        <v>77754.116030000005</v>
      </c>
      <c r="E5" s="28">
        <v>86569</v>
      </c>
      <c r="F5" s="27">
        <v>96432</v>
      </c>
      <c r="G5" s="28">
        <v>92102</v>
      </c>
      <c r="H5" s="29">
        <v>92101</v>
      </c>
      <c r="I5" s="28">
        <v>98729</v>
      </c>
      <c r="J5" s="28">
        <v>104060.21399999999</v>
      </c>
      <c r="K5" s="29">
        <v>109575.01799999998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5658</v>
      </c>
      <c r="D6" s="33">
        <v>7717.8056799999995</v>
      </c>
      <c r="E6" s="33">
        <v>8688</v>
      </c>
      <c r="F6" s="32">
        <v>68865</v>
      </c>
      <c r="G6" s="33">
        <v>17592</v>
      </c>
      <c r="H6" s="34">
        <v>17084</v>
      </c>
      <c r="I6" s="33">
        <v>19291</v>
      </c>
      <c r="J6" s="33">
        <v>20909.727999999999</v>
      </c>
      <c r="K6" s="34">
        <v>26261.248999999996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155</v>
      </c>
      <c r="D8" s="20">
        <f t="shared" ref="D8:K8" si="1">SUM(D9:D15)</f>
        <v>212</v>
      </c>
      <c r="E8" s="20">
        <f t="shared" si="1"/>
        <v>53</v>
      </c>
      <c r="F8" s="21">
        <f t="shared" si="1"/>
        <v>60</v>
      </c>
      <c r="G8" s="20">
        <f t="shared" si="1"/>
        <v>60</v>
      </c>
      <c r="H8" s="22">
        <f t="shared" si="1"/>
        <v>573</v>
      </c>
      <c r="I8" s="20">
        <f t="shared" si="1"/>
        <v>2080</v>
      </c>
      <c r="J8" s="20">
        <f t="shared" si="1"/>
        <v>90</v>
      </c>
      <c r="K8" s="20">
        <f t="shared" si="1"/>
        <v>94.77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155</v>
      </c>
      <c r="D15" s="36">
        <v>212</v>
      </c>
      <c r="E15" s="36">
        <v>53</v>
      </c>
      <c r="F15" s="35">
        <v>60</v>
      </c>
      <c r="G15" s="36">
        <v>60</v>
      </c>
      <c r="H15" s="37">
        <v>573</v>
      </c>
      <c r="I15" s="36">
        <v>2080</v>
      </c>
      <c r="J15" s="36">
        <v>90</v>
      </c>
      <c r="K15" s="37">
        <v>94.77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1310</v>
      </c>
      <c r="D16" s="20">
        <f t="shared" ref="D16:K16" si="2">SUM(D17:D23)</f>
        <v>21</v>
      </c>
      <c r="E16" s="20">
        <f t="shared" si="2"/>
        <v>344.19164000000001</v>
      </c>
      <c r="F16" s="21">
        <f t="shared" si="2"/>
        <v>231</v>
      </c>
      <c r="G16" s="20">
        <f t="shared" si="2"/>
        <v>284</v>
      </c>
      <c r="H16" s="22">
        <f t="shared" si="2"/>
        <v>280</v>
      </c>
      <c r="I16" s="20">
        <f t="shared" si="2"/>
        <v>245</v>
      </c>
      <c r="J16" s="20">
        <f t="shared" si="2"/>
        <v>234.726</v>
      </c>
      <c r="K16" s="20">
        <f t="shared" si="2"/>
        <v>247.66699999999997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208</v>
      </c>
      <c r="F17" s="27">
        <v>85</v>
      </c>
      <c r="G17" s="28">
        <v>0</v>
      </c>
      <c r="H17" s="29">
        <v>0</v>
      </c>
      <c r="I17" s="28">
        <v>0</v>
      </c>
      <c r="J17" s="28">
        <v>-0.27400000000000091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1310</v>
      </c>
      <c r="D18" s="33">
        <v>21</v>
      </c>
      <c r="E18" s="33">
        <v>136.19164000000001</v>
      </c>
      <c r="F18" s="32">
        <v>146</v>
      </c>
      <c r="G18" s="33">
        <v>284</v>
      </c>
      <c r="H18" s="34">
        <v>280</v>
      </c>
      <c r="I18" s="33">
        <v>245</v>
      </c>
      <c r="J18" s="33">
        <v>235</v>
      </c>
      <c r="K18" s="34">
        <v>247.66699999999997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74932</v>
      </c>
      <c r="D26" s="46">
        <f t="shared" ref="D26:K26" si="3">+D4+D8+D16+D24</f>
        <v>85704.92171000001</v>
      </c>
      <c r="E26" s="46">
        <f t="shared" si="3"/>
        <v>95654.191640000005</v>
      </c>
      <c r="F26" s="47">
        <f t="shared" si="3"/>
        <v>165588</v>
      </c>
      <c r="G26" s="46">
        <f t="shared" si="3"/>
        <v>110038</v>
      </c>
      <c r="H26" s="48">
        <f t="shared" si="3"/>
        <v>110038</v>
      </c>
      <c r="I26" s="46">
        <f t="shared" si="3"/>
        <v>120345</v>
      </c>
      <c r="J26" s="46">
        <f t="shared" si="3"/>
        <v>125294.66799999999</v>
      </c>
      <c r="K26" s="46">
        <f t="shared" si="3"/>
        <v>136178.70399999997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2965</v>
      </c>
      <c r="D4" s="33">
        <v>2561</v>
      </c>
      <c r="E4" s="33">
        <v>2599</v>
      </c>
      <c r="F4" s="27">
        <v>3152</v>
      </c>
      <c r="G4" s="28">
        <v>3152</v>
      </c>
      <c r="H4" s="29">
        <v>2982</v>
      </c>
      <c r="I4" s="33">
        <v>3917</v>
      </c>
      <c r="J4" s="33">
        <v>4550</v>
      </c>
      <c r="K4" s="33">
        <v>5541.15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5601</v>
      </c>
      <c r="D5" s="33">
        <v>2543.0683399999998</v>
      </c>
      <c r="E5" s="33">
        <v>4118</v>
      </c>
      <c r="F5" s="32">
        <v>7026</v>
      </c>
      <c r="G5" s="33">
        <v>7026</v>
      </c>
      <c r="H5" s="34">
        <v>6848</v>
      </c>
      <c r="I5" s="33">
        <v>7767</v>
      </c>
      <c r="J5" s="33">
        <v>8194</v>
      </c>
      <c r="K5" s="33">
        <v>10428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156</v>
      </c>
      <c r="C6" s="33">
        <v>71883</v>
      </c>
      <c r="D6" s="33">
        <v>58537.904880000002</v>
      </c>
      <c r="E6" s="33">
        <v>60062</v>
      </c>
      <c r="F6" s="32">
        <v>62353</v>
      </c>
      <c r="G6" s="33">
        <v>295353</v>
      </c>
      <c r="H6" s="34">
        <v>260608</v>
      </c>
      <c r="I6" s="33">
        <v>224899</v>
      </c>
      <c r="J6" s="33">
        <v>208386</v>
      </c>
      <c r="K6" s="33">
        <v>215645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19214</v>
      </c>
      <c r="D7" s="33">
        <v>25397.012820000004</v>
      </c>
      <c r="E7" s="33">
        <v>16240</v>
      </c>
      <c r="F7" s="32">
        <v>18434</v>
      </c>
      <c r="G7" s="33">
        <v>22034</v>
      </c>
      <c r="H7" s="34">
        <v>22059</v>
      </c>
      <c r="I7" s="33">
        <v>35981</v>
      </c>
      <c r="J7" s="33">
        <v>36740</v>
      </c>
      <c r="K7" s="33">
        <v>24514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158</v>
      </c>
      <c r="C8" s="33">
        <v>4937</v>
      </c>
      <c r="D8" s="33">
        <v>7418</v>
      </c>
      <c r="E8" s="33">
        <v>8287</v>
      </c>
      <c r="F8" s="32">
        <v>5713</v>
      </c>
      <c r="G8" s="33">
        <v>5713</v>
      </c>
      <c r="H8" s="34">
        <v>17781</v>
      </c>
      <c r="I8" s="33">
        <v>6776</v>
      </c>
      <c r="J8" s="33">
        <v>7347</v>
      </c>
      <c r="K8" s="33">
        <v>8476.3909999999996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159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104600</v>
      </c>
      <c r="D19" s="46">
        <f t="shared" ref="D19:K19" si="1">SUM(D4:D18)</f>
        <v>96456.986040000003</v>
      </c>
      <c r="E19" s="46">
        <f t="shared" si="1"/>
        <v>91306</v>
      </c>
      <c r="F19" s="47">
        <f t="shared" si="1"/>
        <v>96678</v>
      </c>
      <c r="G19" s="46">
        <f t="shared" si="1"/>
        <v>333278</v>
      </c>
      <c r="H19" s="48">
        <f t="shared" si="1"/>
        <v>310278</v>
      </c>
      <c r="I19" s="46">
        <f t="shared" si="1"/>
        <v>279340</v>
      </c>
      <c r="J19" s="46">
        <f t="shared" si="1"/>
        <v>265217</v>
      </c>
      <c r="K19" s="46">
        <f t="shared" si="1"/>
        <v>264604.54099999997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161</v>
      </c>
      <c r="D3" s="17" t="s">
        <v>162</v>
      </c>
      <c r="E3" s="17" t="s">
        <v>126</v>
      </c>
      <c r="F3" s="173" t="s">
        <v>125</v>
      </c>
      <c r="G3" s="174"/>
      <c r="H3" s="175"/>
      <c r="I3" s="17" t="s">
        <v>122</v>
      </c>
      <c r="J3" s="17" t="s">
        <v>124</v>
      </c>
      <c r="K3" s="17" t="s">
        <v>123</v>
      </c>
    </row>
    <row r="4" spans="1:27" s="23" customFormat="1" ht="12.75" customHeight="1" x14ac:dyDescent="0.25">
      <c r="A4" s="18"/>
      <c r="B4" s="19" t="s">
        <v>6</v>
      </c>
      <c r="C4" s="20">
        <f>SUM(C5:C7)</f>
        <v>24413</v>
      </c>
      <c r="D4" s="20">
        <f t="shared" ref="D4:K4" si="0">SUM(D5:D7)</f>
        <v>25684.986040000003</v>
      </c>
      <c r="E4" s="20">
        <f t="shared" si="0"/>
        <v>31182</v>
      </c>
      <c r="F4" s="21">
        <f t="shared" si="0"/>
        <v>33795</v>
      </c>
      <c r="G4" s="20">
        <f t="shared" si="0"/>
        <v>33730</v>
      </c>
      <c r="H4" s="22">
        <f t="shared" si="0"/>
        <v>33730</v>
      </c>
      <c r="I4" s="20">
        <f t="shared" si="0"/>
        <v>37720</v>
      </c>
      <c r="J4" s="20">
        <f t="shared" si="0"/>
        <v>44603.999999999993</v>
      </c>
      <c r="K4" s="20">
        <f t="shared" si="0"/>
        <v>46950.510999999999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19293</v>
      </c>
      <c r="D5" s="28">
        <v>20250.546880000002</v>
      </c>
      <c r="E5" s="28">
        <v>25138</v>
      </c>
      <c r="F5" s="27">
        <v>30013</v>
      </c>
      <c r="G5" s="28">
        <v>30013</v>
      </c>
      <c r="H5" s="29">
        <v>30013</v>
      </c>
      <c r="I5" s="28">
        <v>32173</v>
      </c>
      <c r="J5" s="28">
        <v>33910</v>
      </c>
      <c r="K5" s="29">
        <v>35749.33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5120</v>
      </c>
      <c r="D6" s="33">
        <v>5434.4391599999999</v>
      </c>
      <c r="E6" s="33">
        <v>6044</v>
      </c>
      <c r="F6" s="32">
        <v>3782</v>
      </c>
      <c r="G6" s="33">
        <v>3717</v>
      </c>
      <c r="H6" s="34">
        <v>3717</v>
      </c>
      <c r="I6" s="33">
        <v>5547</v>
      </c>
      <c r="J6" s="33">
        <v>10693.999999999995</v>
      </c>
      <c r="K6" s="34">
        <v>11201.180999999999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79387</v>
      </c>
      <c r="D8" s="20">
        <f t="shared" ref="D8:K8" si="1">SUM(D9:D15)</f>
        <v>70638</v>
      </c>
      <c r="E8" s="20">
        <f t="shared" si="1"/>
        <v>60032</v>
      </c>
      <c r="F8" s="21">
        <f t="shared" si="1"/>
        <v>62710</v>
      </c>
      <c r="G8" s="20">
        <f t="shared" si="1"/>
        <v>295710</v>
      </c>
      <c r="H8" s="22">
        <f t="shared" si="1"/>
        <v>272710</v>
      </c>
      <c r="I8" s="20">
        <f t="shared" si="1"/>
        <v>226260</v>
      </c>
      <c r="J8" s="20">
        <f t="shared" si="1"/>
        <v>205357</v>
      </c>
      <c r="K8" s="20">
        <f t="shared" si="1"/>
        <v>217279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78725</v>
      </c>
      <c r="D9" s="28">
        <v>70600</v>
      </c>
      <c r="E9" s="28">
        <v>60000</v>
      </c>
      <c r="F9" s="27">
        <v>62600</v>
      </c>
      <c r="G9" s="28">
        <v>295600</v>
      </c>
      <c r="H9" s="29">
        <v>272600</v>
      </c>
      <c r="I9" s="28">
        <v>64440</v>
      </c>
      <c r="J9" s="28">
        <v>71157</v>
      </c>
      <c r="K9" s="29">
        <v>75239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662</v>
      </c>
      <c r="D15" s="36">
        <v>38</v>
      </c>
      <c r="E15" s="36">
        <v>32</v>
      </c>
      <c r="F15" s="35">
        <v>110</v>
      </c>
      <c r="G15" s="36">
        <v>110</v>
      </c>
      <c r="H15" s="37">
        <v>110</v>
      </c>
      <c r="I15" s="36">
        <v>161820</v>
      </c>
      <c r="J15" s="36">
        <v>134200</v>
      </c>
      <c r="K15" s="37">
        <v>142040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800</v>
      </c>
      <c r="D16" s="20">
        <f t="shared" ref="D16:K16" si="2">SUM(D17:D23)</f>
        <v>134</v>
      </c>
      <c r="E16" s="20">
        <f t="shared" si="2"/>
        <v>92</v>
      </c>
      <c r="F16" s="21">
        <f t="shared" si="2"/>
        <v>173</v>
      </c>
      <c r="G16" s="20">
        <f t="shared" si="2"/>
        <v>3838</v>
      </c>
      <c r="H16" s="22">
        <f t="shared" si="2"/>
        <v>3838</v>
      </c>
      <c r="I16" s="20">
        <f t="shared" si="2"/>
        <v>15360</v>
      </c>
      <c r="J16" s="20">
        <f t="shared" si="2"/>
        <v>15256</v>
      </c>
      <c r="K16" s="20">
        <f t="shared" si="2"/>
        <v>375.04199999999997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3600</v>
      </c>
      <c r="H17" s="29">
        <v>3600</v>
      </c>
      <c r="I17" s="28">
        <v>15000</v>
      </c>
      <c r="J17" s="28">
        <v>15000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800</v>
      </c>
      <c r="D18" s="33">
        <v>134</v>
      </c>
      <c r="E18" s="33">
        <v>92</v>
      </c>
      <c r="F18" s="32">
        <v>173</v>
      </c>
      <c r="G18" s="33">
        <v>238</v>
      </c>
      <c r="H18" s="34">
        <v>238</v>
      </c>
      <c r="I18" s="33">
        <v>360</v>
      </c>
      <c r="J18" s="33">
        <v>256</v>
      </c>
      <c r="K18" s="34">
        <v>375.04199999999997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104600</v>
      </c>
      <c r="D26" s="46">
        <f t="shared" ref="D26:K26" si="3">+D4+D8+D16+D24</f>
        <v>96456.986040000003</v>
      </c>
      <c r="E26" s="46">
        <f t="shared" si="3"/>
        <v>91306</v>
      </c>
      <c r="F26" s="47">
        <f t="shared" si="3"/>
        <v>96678</v>
      </c>
      <c r="G26" s="46">
        <f t="shared" si="3"/>
        <v>333278</v>
      </c>
      <c r="H26" s="48">
        <f t="shared" si="3"/>
        <v>310278</v>
      </c>
      <c r="I26" s="46">
        <f t="shared" si="3"/>
        <v>279340</v>
      </c>
      <c r="J26" s="46">
        <f t="shared" si="3"/>
        <v>265217</v>
      </c>
      <c r="K26" s="46">
        <f t="shared" si="3"/>
        <v>264604.55300000001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2014-05-29T12:24:58Z</dcterms:created>
  <dcterms:modified xsi:type="dcterms:W3CDTF">2014-05-30T13:51:25Z</dcterms:modified>
</cp:coreProperties>
</file>